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1010 " sheetId="1" r:id="rId1"/>
  </sheets>
  <definedNames>
    <definedName name="_xlnm.Print_Area" localSheetId="0">'1010 '!$A$2:$K$104</definedName>
  </definedNames>
  <calcPr calcId="144525"/>
</workbook>
</file>

<file path=xl/calcChain.xml><?xml version="1.0" encoding="utf-8"?>
<calcChain xmlns="http://schemas.openxmlformats.org/spreadsheetml/2006/main">
  <c r="J96" i="1" l="1"/>
  <c r="J95" i="1"/>
  <c r="J94" i="1"/>
  <c r="F92" i="1"/>
  <c r="J92" i="1" s="1"/>
  <c r="H91" i="1"/>
  <c r="J91" i="1" s="1"/>
  <c r="F90" i="1"/>
  <c r="J90" i="1" s="1"/>
  <c r="F89" i="1"/>
  <c r="J89" i="1" s="1"/>
  <c r="H88" i="1"/>
  <c r="J86" i="1"/>
  <c r="J85" i="1"/>
  <c r="J84" i="1"/>
  <c r="J83" i="1"/>
  <c r="J82" i="1"/>
  <c r="F80" i="1"/>
  <c r="J80" i="1" s="1"/>
  <c r="J79" i="1"/>
  <c r="J78" i="1"/>
  <c r="J76" i="1"/>
  <c r="J75" i="1"/>
  <c r="J74" i="1"/>
  <c r="J73" i="1"/>
  <c r="J72" i="1"/>
  <c r="F64" i="1"/>
  <c r="F65" i="1" s="1"/>
  <c r="F58" i="1"/>
  <c r="H57" i="1"/>
  <c r="H56" i="1"/>
  <c r="D55" i="1"/>
  <c r="D58" i="1" s="1"/>
  <c r="D54" i="1"/>
  <c r="H54" i="1" s="1"/>
  <c r="F88" i="1" l="1"/>
  <c r="J88" i="1" s="1"/>
  <c r="D64" i="1"/>
  <c r="D65" i="1" s="1"/>
  <c r="H55" i="1"/>
  <c r="H58" i="1" s="1"/>
  <c r="H64" i="1" l="1"/>
  <c r="H65" i="1" s="1"/>
</calcChain>
</file>

<file path=xl/sharedStrings.xml><?xml version="1.0" encoding="utf-8"?>
<sst xmlns="http://schemas.openxmlformats.org/spreadsheetml/2006/main" count="165" uniqueCount="116">
  <si>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</si>
  <si>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</si>
  <si>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</si>
  <si>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</si>
  <si>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</si>
  <si>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</si>
  <si>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</si>
  <si>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</si>
  <si>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</si>
  <si>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</si>
  <si>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</si>
  <si>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</si>
  <si>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</si>
  <si>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613 488 733,14  гривень, у тому числі загального фонду — 541 133 719,14 гривень та спеціального фонду — 72 355 014,00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</si>
  <si>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</si>
  <si>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</si>
  <si>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</si>
  <si>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</si>
  <si>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</si>
  <si>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</si>
  <si>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</si>
  <si>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</si>
  <si>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</si>
  <si>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</si>
  <si>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</si>
  <si>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</si>
  <si>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</si>
  <si>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</si>
  <si>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</si>
  <si>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</si>
  <si>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</si>
  <si>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</si>
  <si>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</si>
  <si>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</si>
  <si>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</si>
  <si>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</si>
  <si>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</si>
  <si>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</si>
  <si>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</si>
  <si>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</si>
  <si>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</si>
  <si>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</si>
  <si>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</si>
  <si>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</si>
  <si>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</si>
  <si>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</si>
  <si>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</si>
  <si>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</si>
  <si>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</si>
  <si>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</si>
  <si>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</si>
  <si>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</si>
  <si>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</si>
  <si>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</si>
  <si>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</si>
  <si>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</si>
  <si>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</si>
  <si>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</si>
  <si>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</si>
  <si>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</si>
  <si>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</si>
  <si>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</si>
  <si>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</si>
  <si>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</si>
  <si>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</si>
  <si>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</si>
  <si>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</si>
  <si>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</si>
  <si>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</si>
  <si>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</si>
  <si>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</si>
  <si>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</si>
  <si>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</si>
  <si>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</si>
  <si>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</si>
  <si>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</si>
  <si>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</si>
  <si>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</si>
  <si>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</si>
  <si>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</si>
  <si>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25.08.22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</si>
  <si>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</si>
  <si>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</si>
  <si>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</si>
  <si>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</si>
  <si>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</si>
  <si>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</si>
  <si>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</si>
  <si>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</si>
  <si>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</si>
  <si>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</si>
  <si>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</si>
  <si>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 </t>
  </si>
  <si>
    <t xml:space="preserve">Кількість закладів, в яких будуть проведені поточні ремонти споруд цивільного захисту (укриття, бомбосховища тощо) </t>
  </si>
  <si>
    <t xml:space="preserve"> Рішення виконавчого комітету № 467  від 14.07.2022 року. Рішення виконавчого комітету № 570  від 11.08.2022 року.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</si>
  <si>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</si>
  <si>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</si>
  <si>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</si>
  <si>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</si>
  <si>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</si>
  <si>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</si>
  <si>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</si>
  <si>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</si>
  <si>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</si>
  <si>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</si>
  <si>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</si>
  <si>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</si>
  <si>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</si>
  <si>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</si>
  <si>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</si>
  <si>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</si>
  <si>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</si>
  <si>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</si>
  <si>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</si>
  <si>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</si>
  <si>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5 жовтня 2022 року № 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</si>
</sst>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5"/>
  <sheetViews>
    <sheetView tabSelected="1" view="pageBreakPreview" zoomScale="60" zoomScaleNormal="100" workbookViewId="0">
      <selection activeCell="G3" sqref="G3:K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102.6" customHeight="1" x14ac:dyDescent="0.25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38" customHeight="1" x14ac:dyDescent="0.2">
      <c r="B3" s="2"/>
      <c r="C3" s="2"/>
      <c r="D3" s="2"/>
      <c r="E3" s="2"/>
      <c r="F3" s="2"/>
      <c r="G3" s="5" t="s">
        <v>115</v>
      </c>
      <c r="H3" s="5"/>
      <c r="I3" s="5"/>
      <c r="J3" s="5"/>
      <c r="K3" s="5"/>
    </row>
    <row r="4" spans="1:11" ht="37.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99.6" customHeight="1" x14ac:dyDescent="0.2">
      <c r="A5" s="8" t="s">
        <v>2</v>
      </c>
      <c r="B5" s="9" t="s">
        <v>3</v>
      </c>
      <c r="C5" s="9"/>
      <c r="D5" s="9"/>
      <c r="E5" s="9"/>
      <c r="F5" s="9"/>
      <c r="G5" s="10" t="s">
        <v>4</v>
      </c>
      <c r="H5" s="10"/>
      <c r="I5" s="10"/>
      <c r="J5" s="10"/>
      <c r="K5" s="10"/>
    </row>
    <row r="6" spans="1:11" ht="119.25" customHeight="1" x14ac:dyDescent="0.2">
      <c r="A6" s="11" t="s">
        <v>5</v>
      </c>
      <c r="B6" s="9" t="s">
        <v>6</v>
      </c>
      <c r="C6" s="9"/>
      <c r="D6" s="9"/>
      <c r="E6" s="9"/>
      <c r="F6" s="9"/>
      <c r="G6" s="9" t="s">
        <v>7</v>
      </c>
      <c r="H6" s="9"/>
      <c r="I6" s="9"/>
      <c r="J6" s="9"/>
      <c r="K6" s="9"/>
    </row>
    <row r="7" spans="1:11" ht="143.25" customHeight="1" x14ac:dyDescent="0.2">
      <c r="A7" s="11" t="s">
        <v>8</v>
      </c>
      <c r="B7" s="10" t="s">
        <v>9</v>
      </c>
      <c r="C7" s="9"/>
      <c r="D7" s="12" t="s">
        <v>10</v>
      </c>
      <c r="E7" s="13" t="s">
        <v>11</v>
      </c>
      <c r="F7" s="9"/>
      <c r="G7" s="10" t="s">
        <v>12</v>
      </c>
      <c r="H7" s="9"/>
      <c r="I7" s="9"/>
      <c r="J7" s="9"/>
      <c r="K7" s="9"/>
    </row>
    <row r="8" spans="1:11" ht="36.75" customHeight="1" x14ac:dyDescent="0.2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customHeight="1" x14ac:dyDescent="0.2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5" customHeight="1" x14ac:dyDescent="0.2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.5" customHeight="1" x14ac:dyDescent="0.2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22.5" customHeight="1" x14ac:dyDescent="0.2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2.5" customHeight="1" x14ac:dyDescent="0.2">
      <c r="A13" s="16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2.5" customHeight="1" x14ac:dyDescent="0.2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2.5" customHeight="1" x14ac:dyDescent="0.2">
      <c r="A15" s="16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2.25" customHeight="1" x14ac:dyDescent="0.2">
      <c r="A16" s="16" t="s">
        <v>21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">
      <c r="A17" s="16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9" customHeight="1" x14ac:dyDescent="0.2">
      <c r="A18" s="16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">
      <c r="A19" s="19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0.6" customHeight="1" x14ac:dyDescent="0.2">
      <c r="A20" s="19" t="s">
        <v>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30.6" customHeight="1" x14ac:dyDescent="0.2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4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6.7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3.7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2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6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2">
      <c r="A30" s="16" t="s">
        <v>35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2">
      <c r="A31" s="16" t="s">
        <v>36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2">
      <c r="A32" s="15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23.25" customHeight="1" x14ac:dyDescent="0.2">
      <c r="A34" s="21" t="s">
        <v>38</v>
      </c>
      <c r="B34" s="22" t="s">
        <v>39</v>
      </c>
      <c r="C34" s="22"/>
      <c r="D34" s="22"/>
      <c r="E34" s="22"/>
      <c r="F34" s="22"/>
      <c r="G34" s="22"/>
      <c r="H34" s="22"/>
      <c r="I34" s="23"/>
      <c r="J34" s="23"/>
      <c r="K34" s="23"/>
    </row>
    <row r="35" spans="1:11" ht="39.75" customHeight="1" x14ac:dyDescent="0.2">
      <c r="A35" s="24">
        <v>1</v>
      </c>
      <c r="B35" s="25" t="s">
        <v>40</v>
      </c>
      <c r="C35" s="26"/>
      <c r="D35" s="26"/>
      <c r="E35" s="26"/>
      <c r="F35" s="26"/>
      <c r="G35" s="26"/>
      <c r="H35" s="26"/>
      <c r="I35" s="23"/>
      <c r="J35" s="23"/>
      <c r="K35" s="23"/>
    </row>
    <row r="36" spans="1:11" ht="26.25" customHeight="1" x14ac:dyDescent="0.2">
      <c r="A36" s="24">
        <v>2</v>
      </c>
      <c r="B36" s="25" t="s">
        <v>41</v>
      </c>
      <c r="C36" s="26"/>
      <c r="D36" s="26"/>
      <c r="E36" s="26"/>
      <c r="F36" s="26"/>
      <c r="G36" s="26"/>
      <c r="H36" s="26"/>
      <c r="I36" s="23"/>
      <c r="J36" s="23"/>
      <c r="K36" s="23"/>
    </row>
    <row r="37" spans="1:11" ht="35.25" customHeight="1" x14ac:dyDescent="0.2">
      <c r="A37" s="24">
        <v>3</v>
      </c>
      <c r="B37" s="25" t="s">
        <v>42</v>
      </c>
      <c r="C37" s="26"/>
      <c r="D37" s="26"/>
      <c r="E37" s="26"/>
      <c r="F37" s="26"/>
      <c r="G37" s="26"/>
      <c r="H37" s="26"/>
      <c r="I37" s="23"/>
      <c r="J37" s="23"/>
      <c r="K37" s="23"/>
    </row>
    <row r="38" spans="1:11" ht="12" customHeight="1" x14ac:dyDescent="0.2">
      <c r="A38" s="27"/>
      <c r="B38" s="8"/>
      <c r="C38" s="8"/>
      <c r="D38" s="8"/>
      <c r="E38" s="8"/>
      <c r="F38" s="8"/>
      <c r="G38" s="8"/>
      <c r="H38" s="8"/>
      <c r="I38" s="23"/>
      <c r="J38" s="23"/>
      <c r="K38" s="23"/>
    </row>
    <row r="39" spans="1:11" ht="18" customHeight="1" x14ac:dyDescent="0.2">
      <c r="A39" s="15" t="s">
        <v>43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4.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ht="23.25" customHeight="1" x14ac:dyDescent="0.2">
      <c r="A41" s="15" t="s">
        <v>44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5.2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8" customHeight="1" x14ac:dyDescent="0.2">
      <c r="A43" s="21" t="s">
        <v>38</v>
      </c>
      <c r="B43" s="22" t="s">
        <v>45</v>
      </c>
      <c r="C43" s="22"/>
      <c r="D43" s="22"/>
      <c r="E43" s="22"/>
      <c r="F43" s="22"/>
      <c r="G43" s="22"/>
      <c r="H43" s="22"/>
      <c r="I43" s="23"/>
      <c r="J43" s="23"/>
      <c r="K43" s="23"/>
    </row>
    <row r="44" spans="1:11" ht="23.25" customHeight="1" x14ac:dyDescent="0.2">
      <c r="A44" s="28">
        <v>1</v>
      </c>
      <c r="B44" s="29" t="s">
        <v>46</v>
      </c>
      <c r="C44" s="30"/>
      <c r="D44" s="30"/>
      <c r="E44" s="30"/>
      <c r="F44" s="30"/>
      <c r="G44" s="30"/>
      <c r="H44" s="31"/>
      <c r="I44" s="23"/>
      <c r="J44" s="23"/>
      <c r="K44" s="23"/>
    </row>
    <row r="45" spans="1:11" ht="23.25" customHeight="1" x14ac:dyDescent="0.2">
      <c r="A45" s="28">
        <v>2</v>
      </c>
      <c r="B45" s="29" t="s">
        <v>47</v>
      </c>
      <c r="C45" s="30"/>
      <c r="D45" s="30"/>
      <c r="E45" s="30"/>
      <c r="F45" s="30"/>
      <c r="G45" s="30"/>
      <c r="H45" s="31"/>
      <c r="I45" s="23"/>
      <c r="J45" s="23"/>
      <c r="K45" s="23"/>
    </row>
    <row r="46" spans="1:11" ht="23.25" customHeight="1" x14ac:dyDescent="0.2">
      <c r="A46" s="28">
        <v>3</v>
      </c>
      <c r="B46" s="29" t="s">
        <v>48</v>
      </c>
      <c r="C46" s="30"/>
      <c r="D46" s="30"/>
      <c r="E46" s="30"/>
      <c r="F46" s="30"/>
      <c r="G46" s="30"/>
      <c r="H46" s="31"/>
      <c r="I46" s="23"/>
      <c r="J46" s="23"/>
      <c r="K46" s="23"/>
    </row>
    <row r="47" spans="1:11" ht="23.25" customHeight="1" x14ac:dyDescent="0.2">
      <c r="A47" s="28">
        <v>4</v>
      </c>
      <c r="B47" s="29" t="s">
        <v>49</v>
      </c>
      <c r="C47" s="30"/>
      <c r="D47" s="30"/>
      <c r="E47" s="30"/>
      <c r="F47" s="30"/>
      <c r="G47" s="30"/>
      <c r="H47" s="31"/>
      <c r="I47" s="23"/>
      <c r="J47" s="23"/>
      <c r="K47" s="23"/>
    </row>
    <row r="48" spans="1:11" ht="23.25" customHeight="1" x14ac:dyDescent="0.2">
      <c r="A48" s="28">
        <v>5</v>
      </c>
      <c r="B48" s="29" t="s">
        <v>50</v>
      </c>
      <c r="C48" s="30"/>
      <c r="D48" s="30"/>
      <c r="E48" s="30"/>
      <c r="F48" s="30"/>
      <c r="G48" s="30"/>
      <c r="H48" s="31"/>
      <c r="I48" s="23"/>
      <c r="J48" s="23"/>
      <c r="K48" s="23"/>
    </row>
    <row r="49" spans="1:20" ht="9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20" ht="15.75" x14ac:dyDescent="0.2">
      <c r="A50" s="15" t="s">
        <v>51</v>
      </c>
      <c r="B50" s="15"/>
      <c r="C50" s="15"/>
      <c r="D50" s="15"/>
      <c r="E50" s="15"/>
      <c r="F50" s="15"/>
      <c r="G50" s="15"/>
      <c r="H50" s="15"/>
      <c r="I50" s="23"/>
      <c r="J50" s="23"/>
      <c r="K50" s="23"/>
    </row>
    <row r="51" spans="1:20" ht="3" customHeight="1" x14ac:dyDescent="0.2">
      <c r="A51" s="32" t="s">
        <v>52</v>
      </c>
      <c r="B51" s="32"/>
      <c r="C51" s="32"/>
      <c r="D51" s="32"/>
      <c r="E51" s="32"/>
      <c r="F51" s="32"/>
      <c r="G51" s="32"/>
      <c r="H51" s="32"/>
      <c r="I51" s="32"/>
      <c r="J51" s="11"/>
      <c r="K51" s="11"/>
    </row>
    <row r="52" spans="1:20" s="36" customFormat="1" ht="47.25" customHeight="1" x14ac:dyDescent="0.2">
      <c r="A52" s="33" t="s">
        <v>38</v>
      </c>
      <c r="B52" s="22" t="s">
        <v>53</v>
      </c>
      <c r="C52" s="22"/>
      <c r="D52" s="22" t="s">
        <v>54</v>
      </c>
      <c r="E52" s="22"/>
      <c r="F52" s="22" t="s">
        <v>55</v>
      </c>
      <c r="G52" s="22"/>
      <c r="H52" s="22" t="s">
        <v>56</v>
      </c>
      <c r="I52" s="22"/>
      <c r="J52" s="34"/>
      <c r="K52" s="35"/>
    </row>
    <row r="53" spans="1:20" ht="15.75" x14ac:dyDescent="0.2">
      <c r="A53" s="37">
        <v>1</v>
      </c>
      <c r="B53" s="38">
        <v>2</v>
      </c>
      <c r="C53" s="38"/>
      <c r="D53" s="38">
        <v>3</v>
      </c>
      <c r="E53" s="38"/>
      <c r="F53" s="38">
        <v>4</v>
      </c>
      <c r="G53" s="38"/>
      <c r="H53" s="38">
        <v>6</v>
      </c>
      <c r="I53" s="38"/>
      <c r="J53" s="39"/>
      <c r="K53" s="23"/>
    </row>
    <row r="54" spans="1:20" ht="34.5" customHeight="1" x14ac:dyDescent="0.2">
      <c r="A54" s="40">
        <v>1</v>
      </c>
      <c r="B54" s="26" t="s">
        <v>57</v>
      </c>
      <c r="C54" s="26"/>
      <c r="D54" s="41">
        <f>499584950-90841+5333481.67+(1619.2+28550.67+8146.6)+(26350+49953+59807)</f>
        <v>505002017.14000005</v>
      </c>
      <c r="E54" s="41"/>
      <c r="F54" s="42">
        <v>27280530</v>
      </c>
      <c r="G54" s="42"/>
      <c r="H54" s="41">
        <f>SUM(D54:G54)</f>
        <v>532282547.14000005</v>
      </c>
      <c r="I54" s="41"/>
      <c r="J54" s="43"/>
      <c r="K54" s="23"/>
      <c r="M54" s="44"/>
    </row>
    <row r="55" spans="1:20" ht="36" customHeight="1" x14ac:dyDescent="0.2">
      <c r="A55" s="40">
        <v>2</v>
      </c>
      <c r="B55" s="26" t="s">
        <v>58</v>
      </c>
      <c r="C55" s="26"/>
      <c r="D55" s="41">
        <f>36208005-76303</f>
        <v>36131702</v>
      </c>
      <c r="E55" s="41"/>
      <c r="F55" s="42">
        <v>41812720</v>
      </c>
      <c r="G55" s="42"/>
      <c r="H55" s="41">
        <f t="shared" ref="H55:H57" si="0">SUM(D55:G55)</f>
        <v>77944422</v>
      </c>
      <c r="I55" s="41"/>
      <c r="J55" s="43"/>
      <c r="K55" s="23"/>
      <c r="L55" s="44"/>
      <c r="M55" s="44"/>
    </row>
    <row r="56" spans="1:20" ht="34.5" customHeight="1" x14ac:dyDescent="0.2">
      <c r="A56" s="40">
        <v>3</v>
      </c>
      <c r="B56" s="26" t="s">
        <v>59</v>
      </c>
      <c r="C56" s="26"/>
      <c r="D56" s="45"/>
      <c r="E56" s="45"/>
      <c r="F56" s="42">
        <v>1505804</v>
      </c>
      <c r="G56" s="42"/>
      <c r="H56" s="41">
        <f t="shared" si="0"/>
        <v>1505804</v>
      </c>
      <c r="I56" s="41"/>
      <c r="J56" s="43"/>
      <c r="K56" s="23"/>
      <c r="L56" s="113"/>
      <c r="M56" s="113"/>
      <c r="O56" s="46"/>
    </row>
    <row r="57" spans="1:20" ht="34.5" customHeight="1" x14ac:dyDescent="0.2">
      <c r="A57" s="40">
        <v>4</v>
      </c>
      <c r="B57" s="26" t="s">
        <v>60</v>
      </c>
      <c r="C57" s="26"/>
      <c r="D57" s="45"/>
      <c r="E57" s="45"/>
      <c r="F57" s="42">
        <v>1755960</v>
      </c>
      <c r="G57" s="42"/>
      <c r="H57" s="41">
        <f t="shared" si="0"/>
        <v>1755960</v>
      </c>
      <c r="I57" s="41"/>
      <c r="J57" s="43"/>
      <c r="K57" s="23"/>
      <c r="L57" s="113"/>
      <c r="M57" s="113"/>
      <c r="O57" s="114"/>
      <c r="P57" s="114"/>
      <c r="Q57" s="114"/>
      <c r="R57" s="114"/>
      <c r="S57" s="114"/>
      <c r="T57" s="114"/>
    </row>
    <row r="58" spans="1:20" ht="15.75" x14ac:dyDescent="0.2">
      <c r="A58" s="47" t="s">
        <v>61</v>
      </c>
      <c r="B58" s="47"/>
      <c r="C58" s="47"/>
      <c r="D58" s="41">
        <f>SUM(D54:D57)</f>
        <v>541133719.1400001</v>
      </c>
      <c r="E58" s="41"/>
      <c r="F58" s="41">
        <f>SUM(F54:F57)</f>
        <v>72355014</v>
      </c>
      <c r="G58" s="41"/>
      <c r="H58" s="48">
        <f>SUM(H54:H57)</f>
        <v>613488733.1400001</v>
      </c>
      <c r="I58" s="48"/>
      <c r="J58" s="23"/>
      <c r="K58" s="23"/>
      <c r="O58" s="114"/>
      <c r="P58" s="114"/>
      <c r="Q58" s="114"/>
      <c r="R58" s="114"/>
      <c r="S58" s="114"/>
      <c r="T58" s="114"/>
    </row>
    <row r="59" spans="1:20" ht="15.75" customHeight="1" x14ac:dyDescent="0.2">
      <c r="A59" s="23"/>
      <c r="B59" s="8"/>
      <c r="C59" s="23"/>
      <c r="D59" s="49"/>
      <c r="E59" s="49"/>
      <c r="F59" s="49"/>
      <c r="G59" s="49"/>
      <c r="H59" s="49"/>
      <c r="I59" s="49"/>
      <c r="J59" s="23"/>
      <c r="K59" s="23"/>
      <c r="O59" s="114"/>
      <c r="P59" s="114"/>
      <c r="Q59" s="114"/>
      <c r="R59" s="114"/>
      <c r="S59" s="114"/>
      <c r="T59" s="114"/>
    </row>
    <row r="60" spans="1:20" ht="15.75" x14ac:dyDescent="0.2">
      <c r="A60" s="15" t="s">
        <v>62</v>
      </c>
      <c r="B60" s="15"/>
      <c r="C60" s="15"/>
      <c r="D60" s="15"/>
      <c r="E60" s="15"/>
      <c r="F60" s="15"/>
      <c r="G60" s="15"/>
      <c r="H60" s="15"/>
      <c r="I60" s="23"/>
      <c r="J60" s="23"/>
      <c r="K60" s="23"/>
      <c r="O60" s="114"/>
      <c r="P60" s="114"/>
      <c r="Q60" s="114"/>
      <c r="R60" s="114"/>
      <c r="S60" s="114"/>
      <c r="T60" s="114"/>
    </row>
    <row r="61" spans="1:20" ht="16.5" customHeight="1" x14ac:dyDescent="0.2">
      <c r="A61" s="32" t="s">
        <v>52</v>
      </c>
      <c r="B61" s="32"/>
      <c r="C61" s="32"/>
      <c r="D61" s="32"/>
      <c r="E61" s="32"/>
      <c r="F61" s="32"/>
      <c r="G61" s="32"/>
      <c r="H61" s="32"/>
      <c r="I61" s="32"/>
      <c r="J61" s="11"/>
      <c r="K61" s="11"/>
      <c r="P61" s="50"/>
      <c r="Q61" s="50"/>
      <c r="R61" s="50"/>
      <c r="S61" s="50"/>
      <c r="T61" s="50"/>
    </row>
    <row r="62" spans="1:20" ht="31.5" customHeight="1" x14ac:dyDescent="0.2">
      <c r="A62" s="22" t="s">
        <v>63</v>
      </c>
      <c r="B62" s="22"/>
      <c r="C62" s="22"/>
      <c r="D62" s="22" t="s">
        <v>54</v>
      </c>
      <c r="E62" s="22"/>
      <c r="F62" s="22" t="s">
        <v>55</v>
      </c>
      <c r="G62" s="22"/>
      <c r="H62" s="22" t="s">
        <v>56</v>
      </c>
      <c r="I62" s="22"/>
      <c r="J62" s="23"/>
      <c r="K62" s="23"/>
      <c r="M62" s="44"/>
      <c r="P62" s="50"/>
      <c r="Q62" s="50"/>
      <c r="R62" s="50"/>
      <c r="S62" s="50"/>
      <c r="T62" s="50"/>
    </row>
    <row r="63" spans="1:20" ht="16.5" customHeight="1" x14ac:dyDescent="0.2">
      <c r="A63" s="38">
        <v>1</v>
      </c>
      <c r="B63" s="38"/>
      <c r="C63" s="38"/>
      <c r="D63" s="38">
        <v>2</v>
      </c>
      <c r="E63" s="38"/>
      <c r="F63" s="38">
        <v>3</v>
      </c>
      <c r="G63" s="38"/>
      <c r="H63" s="38">
        <v>4</v>
      </c>
      <c r="I63" s="38"/>
      <c r="J63" s="23"/>
      <c r="K63" s="23"/>
      <c r="P63" s="51"/>
      <c r="Q63" s="51"/>
      <c r="R63" s="51"/>
      <c r="S63" s="51"/>
      <c r="T63" s="51"/>
    </row>
    <row r="64" spans="1:20" ht="44.25" customHeight="1" x14ac:dyDescent="0.2">
      <c r="A64" s="29" t="s">
        <v>64</v>
      </c>
      <c r="B64" s="30"/>
      <c r="C64" s="31"/>
      <c r="D64" s="52">
        <f>D58</f>
        <v>541133719.1400001</v>
      </c>
      <c r="E64" s="52"/>
      <c r="F64" s="52">
        <f>F58</f>
        <v>72355014</v>
      </c>
      <c r="G64" s="52"/>
      <c r="H64" s="52">
        <f>F64+D64</f>
        <v>613488733.1400001</v>
      </c>
      <c r="I64" s="52"/>
      <c r="J64" s="23"/>
      <c r="K64" s="23"/>
    </row>
    <row r="65" spans="1:11" ht="26.25" customHeight="1" x14ac:dyDescent="0.2">
      <c r="A65" s="53" t="s">
        <v>61</v>
      </c>
      <c r="B65" s="54"/>
      <c r="C65" s="54"/>
      <c r="D65" s="55">
        <f>D64</f>
        <v>541133719.1400001</v>
      </c>
      <c r="E65" s="55"/>
      <c r="F65" s="55">
        <f>F64</f>
        <v>72355014</v>
      </c>
      <c r="G65" s="55"/>
      <c r="H65" s="52">
        <f>SUM(H64:H64)</f>
        <v>613488733.1400001</v>
      </c>
      <c r="I65" s="52"/>
      <c r="J65" s="23"/>
      <c r="K65" s="23"/>
    </row>
    <row r="66" spans="1:11" ht="15.75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 ht="17.25" customHeight="1" x14ac:dyDescent="0.2">
      <c r="A67" s="15" t="s">
        <v>65</v>
      </c>
      <c r="B67" s="15"/>
      <c r="C67" s="15"/>
      <c r="D67" s="15"/>
      <c r="E67" s="15"/>
      <c r="F67" s="15"/>
      <c r="G67" s="15"/>
      <c r="H67" s="15"/>
      <c r="I67" s="23"/>
      <c r="J67" s="23"/>
      <c r="K67" s="23"/>
    </row>
    <row r="68" spans="1:11" ht="49.5" customHeight="1" x14ac:dyDescent="0.2">
      <c r="A68" s="33" t="s">
        <v>38</v>
      </c>
      <c r="B68" s="33" t="s">
        <v>66</v>
      </c>
      <c r="C68" s="33" t="s">
        <v>67</v>
      </c>
      <c r="D68" s="22" t="s">
        <v>68</v>
      </c>
      <c r="E68" s="22"/>
      <c r="F68" s="22" t="s">
        <v>54</v>
      </c>
      <c r="G68" s="22"/>
      <c r="H68" s="22" t="s">
        <v>55</v>
      </c>
      <c r="I68" s="22"/>
      <c r="J68" s="22" t="s">
        <v>56</v>
      </c>
      <c r="K68" s="22"/>
    </row>
    <row r="69" spans="1:11" s="36" customFormat="1" ht="21.95" customHeight="1" x14ac:dyDescent="0.2">
      <c r="A69" s="37">
        <v>1</v>
      </c>
      <c r="B69" s="37">
        <v>2</v>
      </c>
      <c r="C69" s="37">
        <v>3</v>
      </c>
      <c r="D69" s="38">
        <v>4</v>
      </c>
      <c r="E69" s="38"/>
      <c r="F69" s="38">
        <v>5</v>
      </c>
      <c r="G69" s="38"/>
      <c r="H69" s="38">
        <v>6</v>
      </c>
      <c r="I69" s="38"/>
      <c r="J69" s="38">
        <v>7</v>
      </c>
      <c r="K69" s="56"/>
    </row>
    <row r="70" spans="1:11" ht="21.75" customHeight="1" x14ac:dyDescent="0.2">
      <c r="A70" s="40">
        <v>1</v>
      </c>
      <c r="B70" s="57" t="s">
        <v>69</v>
      </c>
      <c r="C70" s="58"/>
      <c r="D70" s="56"/>
      <c r="E70" s="56"/>
      <c r="F70" s="56"/>
      <c r="G70" s="56"/>
      <c r="H70" s="56"/>
      <c r="I70" s="56"/>
      <c r="J70" s="56"/>
      <c r="K70" s="56"/>
    </row>
    <row r="71" spans="1:11" ht="36" customHeight="1" x14ac:dyDescent="0.2">
      <c r="A71" s="59"/>
      <c r="B71" s="60" t="s">
        <v>70</v>
      </c>
      <c r="C71" s="60" t="s">
        <v>71</v>
      </c>
      <c r="D71" s="26" t="s">
        <v>72</v>
      </c>
      <c r="E71" s="26"/>
      <c r="F71" s="61">
        <v>59</v>
      </c>
      <c r="G71" s="61"/>
      <c r="H71" s="56"/>
      <c r="I71" s="56"/>
      <c r="J71" s="61">
        <v>59</v>
      </c>
      <c r="K71" s="61"/>
    </row>
    <row r="72" spans="1:11" ht="35.85" customHeight="1" x14ac:dyDescent="0.2">
      <c r="A72" s="59"/>
      <c r="B72" s="60" t="s">
        <v>73</v>
      </c>
      <c r="C72" s="60" t="s">
        <v>71</v>
      </c>
      <c r="D72" s="26" t="s">
        <v>72</v>
      </c>
      <c r="E72" s="26"/>
      <c r="F72" s="61">
        <v>461</v>
      </c>
      <c r="G72" s="61"/>
      <c r="H72" s="56"/>
      <c r="I72" s="56"/>
      <c r="J72" s="61">
        <f t="shared" ref="J72:J96" si="1">F72+H72</f>
        <v>461</v>
      </c>
      <c r="K72" s="61"/>
    </row>
    <row r="73" spans="1:11" ht="35.85" customHeight="1" x14ac:dyDescent="0.2">
      <c r="A73" s="62"/>
      <c r="B73" s="60" t="s">
        <v>74</v>
      </c>
      <c r="C73" s="60" t="s">
        <v>71</v>
      </c>
      <c r="D73" s="26" t="s">
        <v>75</v>
      </c>
      <c r="E73" s="26"/>
      <c r="F73" s="63">
        <v>2990.17</v>
      </c>
      <c r="G73" s="63"/>
      <c r="H73" s="63">
        <v>124.21</v>
      </c>
      <c r="I73" s="63"/>
      <c r="J73" s="63">
        <f t="shared" si="1"/>
        <v>3114.38</v>
      </c>
      <c r="K73" s="63"/>
    </row>
    <row r="74" spans="1:11" ht="32.25" customHeight="1" x14ac:dyDescent="0.2">
      <c r="A74" s="62"/>
      <c r="B74" s="60" t="s">
        <v>76</v>
      </c>
      <c r="C74" s="60" t="s">
        <v>71</v>
      </c>
      <c r="D74" s="26" t="s">
        <v>75</v>
      </c>
      <c r="E74" s="26"/>
      <c r="F74" s="63">
        <v>1487.93</v>
      </c>
      <c r="G74" s="63"/>
      <c r="H74" s="63">
        <v>123.71</v>
      </c>
      <c r="I74" s="63"/>
      <c r="J74" s="63">
        <f t="shared" si="1"/>
        <v>1611.64</v>
      </c>
      <c r="K74" s="63"/>
    </row>
    <row r="75" spans="1:11" ht="31.5" customHeight="1" x14ac:dyDescent="0.2">
      <c r="A75" s="62"/>
      <c r="B75" s="64" t="s">
        <v>77</v>
      </c>
      <c r="C75" s="60" t="s">
        <v>71</v>
      </c>
      <c r="D75" s="26" t="s">
        <v>75</v>
      </c>
      <c r="E75" s="26"/>
      <c r="F75" s="63">
        <v>233.5</v>
      </c>
      <c r="G75" s="63"/>
      <c r="H75" s="63">
        <v>0.5</v>
      </c>
      <c r="I75" s="63"/>
      <c r="J75" s="63">
        <f t="shared" si="1"/>
        <v>234</v>
      </c>
      <c r="K75" s="63"/>
    </row>
    <row r="76" spans="1:11" ht="35.25" customHeight="1" x14ac:dyDescent="0.2">
      <c r="A76" s="62"/>
      <c r="B76" s="64" t="s">
        <v>78</v>
      </c>
      <c r="C76" s="60" t="s">
        <v>71</v>
      </c>
      <c r="D76" s="26" t="s">
        <v>75</v>
      </c>
      <c r="E76" s="26"/>
      <c r="F76" s="63">
        <v>1268.74</v>
      </c>
      <c r="G76" s="63"/>
      <c r="H76" s="63"/>
      <c r="I76" s="63"/>
      <c r="J76" s="63">
        <f t="shared" si="1"/>
        <v>1268.74</v>
      </c>
      <c r="K76" s="63"/>
    </row>
    <row r="77" spans="1:11" ht="31.5" customHeight="1" x14ac:dyDescent="0.2">
      <c r="A77" s="59">
        <v>2</v>
      </c>
      <c r="B77" s="65" t="s">
        <v>79</v>
      </c>
      <c r="C77" s="60"/>
      <c r="D77" s="26"/>
      <c r="E77" s="26"/>
      <c r="F77" s="66"/>
      <c r="G77" s="66"/>
      <c r="H77" s="67"/>
      <c r="I77" s="67"/>
      <c r="J77" s="68"/>
      <c r="K77" s="69"/>
    </row>
    <row r="78" spans="1:11" ht="60.75" customHeight="1" x14ac:dyDescent="0.2">
      <c r="A78" s="70"/>
      <c r="B78" s="71" t="s">
        <v>80</v>
      </c>
      <c r="C78" s="71" t="s">
        <v>81</v>
      </c>
      <c r="D78" s="72" t="s">
        <v>72</v>
      </c>
      <c r="E78" s="72"/>
      <c r="F78" s="73">
        <v>12459</v>
      </c>
      <c r="G78" s="73"/>
      <c r="H78" s="73"/>
      <c r="I78" s="73"/>
      <c r="J78" s="73">
        <f t="shared" ref="J78:J80" si="2">F78+H78</f>
        <v>12459</v>
      </c>
      <c r="K78" s="73"/>
    </row>
    <row r="79" spans="1:11" ht="40.5" customHeight="1" x14ac:dyDescent="0.2">
      <c r="A79" s="59"/>
      <c r="B79" s="71" t="s">
        <v>82</v>
      </c>
      <c r="C79" s="60" t="s">
        <v>81</v>
      </c>
      <c r="D79" s="29" t="s">
        <v>83</v>
      </c>
      <c r="E79" s="31"/>
      <c r="F79" s="74">
        <v>4992</v>
      </c>
      <c r="G79" s="75"/>
      <c r="H79" s="74"/>
      <c r="I79" s="75"/>
      <c r="J79" s="74">
        <f t="shared" si="2"/>
        <v>4992</v>
      </c>
      <c r="K79" s="75"/>
    </row>
    <row r="80" spans="1:11" ht="40.5" customHeight="1" x14ac:dyDescent="0.2">
      <c r="A80" s="59"/>
      <c r="B80" s="71" t="s">
        <v>84</v>
      </c>
      <c r="C80" s="60" t="s">
        <v>81</v>
      </c>
      <c r="D80" s="29" t="s">
        <v>83</v>
      </c>
      <c r="E80" s="31"/>
      <c r="F80" s="74">
        <f>F78-F79</f>
        <v>7467</v>
      </c>
      <c r="G80" s="75"/>
      <c r="H80" s="74"/>
      <c r="I80" s="75"/>
      <c r="J80" s="74">
        <f t="shared" si="2"/>
        <v>7467</v>
      </c>
      <c r="K80" s="75"/>
    </row>
    <row r="81" spans="1:11" ht="40.5" customHeight="1" x14ac:dyDescent="0.2">
      <c r="A81" s="59"/>
      <c r="B81" s="60" t="s">
        <v>85</v>
      </c>
      <c r="C81" s="60" t="s">
        <v>71</v>
      </c>
      <c r="D81" s="29" t="s">
        <v>86</v>
      </c>
      <c r="E81" s="31"/>
      <c r="F81" s="74">
        <v>237</v>
      </c>
      <c r="G81" s="75"/>
      <c r="H81" s="76"/>
      <c r="I81" s="77"/>
      <c r="J81" s="74">
        <v>237</v>
      </c>
      <c r="K81" s="75"/>
    </row>
    <row r="82" spans="1:11" ht="40.5" customHeight="1" x14ac:dyDescent="0.2">
      <c r="A82" s="59"/>
      <c r="B82" s="60" t="s">
        <v>87</v>
      </c>
      <c r="C82" s="60" t="s">
        <v>88</v>
      </c>
      <c r="D82" s="29" t="s">
        <v>86</v>
      </c>
      <c r="E82" s="31"/>
      <c r="F82" s="78">
        <v>19.600000000000001</v>
      </c>
      <c r="G82" s="79"/>
      <c r="H82" s="78">
        <v>29.4</v>
      </c>
      <c r="I82" s="79"/>
      <c r="J82" s="80">
        <f>F82+H82</f>
        <v>49</v>
      </c>
      <c r="K82" s="81"/>
    </row>
    <row r="83" spans="1:11" ht="40.5" customHeight="1" x14ac:dyDescent="0.2">
      <c r="A83" s="82"/>
      <c r="B83" s="60" t="s">
        <v>89</v>
      </c>
      <c r="C83" s="60" t="s">
        <v>88</v>
      </c>
      <c r="D83" s="29" t="s">
        <v>86</v>
      </c>
      <c r="E83" s="31"/>
      <c r="F83" s="80">
        <v>19.600000000000001</v>
      </c>
      <c r="G83" s="81"/>
      <c r="H83" s="80">
        <v>29.4</v>
      </c>
      <c r="I83" s="81"/>
      <c r="J83" s="80">
        <f>F83+H83</f>
        <v>49</v>
      </c>
      <c r="K83" s="81"/>
    </row>
    <row r="84" spans="1:11" ht="40.5" customHeight="1" x14ac:dyDescent="0.2">
      <c r="A84" s="59"/>
      <c r="B84" s="60" t="s">
        <v>90</v>
      </c>
      <c r="C84" s="60" t="s">
        <v>88</v>
      </c>
      <c r="D84" s="29" t="s">
        <v>86</v>
      </c>
      <c r="E84" s="31"/>
      <c r="F84" s="80">
        <v>16.8</v>
      </c>
      <c r="G84" s="81"/>
      <c r="H84" s="80">
        <v>25.2</v>
      </c>
      <c r="I84" s="81"/>
      <c r="J84" s="80">
        <f>F84+H84</f>
        <v>42</v>
      </c>
      <c r="K84" s="81"/>
    </row>
    <row r="85" spans="1:11" s="83" customFormat="1" ht="53.25" customHeight="1" x14ac:dyDescent="0.2">
      <c r="A85" s="62"/>
      <c r="B85" s="60" t="s">
        <v>91</v>
      </c>
      <c r="C85" s="60" t="s">
        <v>88</v>
      </c>
      <c r="D85" s="29" t="s">
        <v>92</v>
      </c>
      <c r="E85" s="31"/>
      <c r="F85" s="80"/>
      <c r="G85" s="81"/>
      <c r="H85" s="74">
        <v>4</v>
      </c>
      <c r="I85" s="75"/>
      <c r="J85" s="74">
        <f>H85</f>
        <v>4</v>
      </c>
      <c r="K85" s="75"/>
    </row>
    <row r="86" spans="1:11" s="83" customFormat="1" ht="84.75" customHeight="1" x14ac:dyDescent="0.2">
      <c r="A86" s="82"/>
      <c r="B86" s="84" t="s">
        <v>93</v>
      </c>
      <c r="C86" s="84" t="s">
        <v>71</v>
      </c>
      <c r="D86" s="85" t="s">
        <v>94</v>
      </c>
      <c r="E86" s="85"/>
      <c r="F86" s="86">
        <v>30</v>
      </c>
      <c r="G86" s="87"/>
      <c r="H86" s="88"/>
      <c r="I86" s="89"/>
      <c r="J86" s="88">
        <f t="shared" ref="J86" si="3">F86+H86</f>
        <v>30</v>
      </c>
      <c r="K86" s="89"/>
    </row>
    <row r="87" spans="1:11" ht="25.5" customHeight="1" x14ac:dyDescent="0.2">
      <c r="A87" s="59">
        <v>4</v>
      </c>
      <c r="B87" s="57" t="s">
        <v>95</v>
      </c>
      <c r="C87" s="60"/>
      <c r="D87" s="26"/>
      <c r="E87" s="90"/>
      <c r="F87" s="66"/>
      <c r="G87" s="66"/>
      <c r="H87" s="66"/>
      <c r="I87" s="66"/>
      <c r="J87" s="66"/>
      <c r="K87" s="66"/>
    </row>
    <row r="88" spans="1:11" s="83" customFormat="1" ht="62.25" customHeight="1" x14ac:dyDescent="0.2">
      <c r="A88" s="62"/>
      <c r="B88" s="60" t="s">
        <v>96</v>
      </c>
      <c r="C88" s="60" t="s">
        <v>88</v>
      </c>
      <c r="D88" s="26" t="s">
        <v>86</v>
      </c>
      <c r="E88" s="26"/>
      <c r="F88" s="63">
        <f>ROUND(D58/F78,2)</f>
        <v>43433.16</v>
      </c>
      <c r="G88" s="63"/>
      <c r="H88" s="91">
        <f>ROUND(F58/F78,2)</f>
        <v>5807.45</v>
      </c>
      <c r="I88" s="91"/>
      <c r="J88" s="63">
        <f>ROUND(F88+H88,2)</f>
        <v>49240.61</v>
      </c>
      <c r="K88" s="63"/>
    </row>
    <row r="89" spans="1:11" ht="36" customHeight="1" x14ac:dyDescent="0.2">
      <c r="A89" s="59"/>
      <c r="B89" s="60" t="s">
        <v>97</v>
      </c>
      <c r="C89" s="60" t="s">
        <v>81</v>
      </c>
      <c r="D89" s="26" t="s">
        <v>86</v>
      </c>
      <c r="E89" s="26"/>
      <c r="F89" s="91">
        <f>F78/F74</f>
        <v>8.3733777798686759</v>
      </c>
      <c r="G89" s="91"/>
      <c r="H89" s="66"/>
      <c r="I89" s="66"/>
      <c r="J89" s="66">
        <f t="shared" ref="J89:J92" si="4">F89+H89</f>
        <v>8.3733777798686759</v>
      </c>
      <c r="K89" s="66"/>
    </row>
    <row r="90" spans="1:11" ht="36" customHeight="1" x14ac:dyDescent="0.2">
      <c r="A90" s="59"/>
      <c r="B90" s="60" t="s">
        <v>98</v>
      </c>
      <c r="C90" s="60" t="s">
        <v>81</v>
      </c>
      <c r="D90" s="26" t="s">
        <v>86</v>
      </c>
      <c r="E90" s="26"/>
      <c r="F90" s="91">
        <f>F78/F73</f>
        <v>4.1666527321189095</v>
      </c>
      <c r="G90" s="91"/>
      <c r="H90" s="66"/>
      <c r="I90" s="66"/>
      <c r="J90" s="66">
        <f t="shared" si="4"/>
        <v>4.1666527321189095</v>
      </c>
      <c r="K90" s="66"/>
    </row>
    <row r="91" spans="1:11" ht="36" customHeight="1" x14ac:dyDescent="0.2">
      <c r="A91" s="59"/>
      <c r="B91" s="60" t="s">
        <v>99</v>
      </c>
      <c r="C91" s="60" t="s">
        <v>88</v>
      </c>
      <c r="D91" s="26" t="s">
        <v>86</v>
      </c>
      <c r="E91" s="26"/>
      <c r="F91" s="91"/>
      <c r="G91" s="91"/>
      <c r="H91" s="66">
        <f>F56/H85</f>
        <v>376451</v>
      </c>
      <c r="I91" s="66"/>
      <c r="J91" s="66">
        <f t="shared" si="4"/>
        <v>376451</v>
      </c>
      <c r="K91" s="66"/>
    </row>
    <row r="92" spans="1:11" ht="114.75" customHeight="1" x14ac:dyDescent="0.2">
      <c r="A92" s="82"/>
      <c r="B92" s="84" t="s">
        <v>100</v>
      </c>
      <c r="C92" s="60" t="s">
        <v>88</v>
      </c>
      <c r="D92" s="26" t="s">
        <v>86</v>
      </c>
      <c r="E92" s="26"/>
      <c r="F92" s="91">
        <f>5402675.67/30</f>
        <v>180089.18899999998</v>
      </c>
      <c r="G92" s="91"/>
      <c r="H92" s="63">
        <v>0</v>
      </c>
      <c r="I92" s="63"/>
      <c r="J92" s="63">
        <f t="shared" si="4"/>
        <v>180089.18899999998</v>
      </c>
      <c r="K92" s="63"/>
    </row>
    <row r="93" spans="1:11" ht="21.75" customHeight="1" x14ac:dyDescent="0.2">
      <c r="A93" s="59">
        <v>5</v>
      </c>
      <c r="B93" s="57" t="s">
        <v>101</v>
      </c>
      <c r="C93" s="60"/>
      <c r="D93" s="26"/>
      <c r="E93" s="26"/>
      <c r="F93" s="66"/>
      <c r="G93" s="66"/>
      <c r="H93" s="67"/>
      <c r="I93" s="67"/>
      <c r="J93" s="66"/>
      <c r="K93" s="66"/>
    </row>
    <row r="94" spans="1:11" ht="34.15" customHeight="1" x14ac:dyDescent="0.2">
      <c r="A94" s="59"/>
      <c r="B94" s="60" t="s">
        <v>102</v>
      </c>
      <c r="C94" s="60" t="s">
        <v>103</v>
      </c>
      <c r="D94" s="26" t="s">
        <v>83</v>
      </c>
      <c r="E94" s="26"/>
      <c r="F94" s="92">
        <v>97</v>
      </c>
      <c r="G94" s="92"/>
      <c r="H94" s="93"/>
      <c r="I94" s="93"/>
      <c r="J94" s="92">
        <f t="shared" si="1"/>
        <v>97</v>
      </c>
      <c r="K94" s="92"/>
    </row>
    <row r="95" spans="1:11" ht="31.5" customHeight="1" x14ac:dyDescent="0.2">
      <c r="A95" s="59"/>
      <c r="B95" s="60" t="s">
        <v>104</v>
      </c>
      <c r="C95" s="60" t="s">
        <v>103</v>
      </c>
      <c r="D95" s="26" t="s">
        <v>83</v>
      </c>
      <c r="E95" s="26"/>
      <c r="F95" s="94">
        <v>68</v>
      </c>
      <c r="G95" s="95"/>
      <c r="H95" s="74"/>
      <c r="I95" s="75"/>
      <c r="J95" s="92">
        <f t="shared" si="1"/>
        <v>68</v>
      </c>
      <c r="K95" s="92"/>
    </row>
    <row r="96" spans="1:11" ht="35.25" customHeight="1" x14ac:dyDescent="0.2">
      <c r="A96" s="96"/>
      <c r="B96" s="71" t="s">
        <v>105</v>
      </c>
      <c r="C96" s="71" t="s">
        <v>103</v>
      </c>
      <c r="D96" s="72" t="s">
        <v>86</v>
      </c>
      <c r="E96" s="72"/>
      <c r="F96" s="97"/>
      <c r="G96" s="97"/>
      <c r="H96" s="98">
        <v>-51.7</v>
      </c>
      <c r="I96" s="98"/>
      <c r="J96" s="98">
        <f t="shared" si="1"/>
        <v>-51.7</v>
      </c>
      <c r="K96" s="98"/>
    </row>
    <row r="97" spans="1:14" ht="32.25" customHeight="1" x14ac:dyDescent="0.25">
      <c r="A97" s="99" t="s">
        <v>106</v>
      </c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1"/>
      <c r="M97" s="101"/>
      <c r="N97" s="101"/>
    </row>
    <row r="98" spans="1:14" ht="27" customHeight="1" x14ac:dyDescent="0.25">
      <c r="A98" s="102"/>
      <c r="B98" s="100"/>
      <c r="C98" s="100"/>
      <c r="D98" s="100"/>
      <c r="E98" s="103"/>
      <c r="F98" s="100"/>
      <c r="G98" s="100"/>
      <c r="H98" s="104" t="s">
        <v>107</v>
      </c>
      <c r="I98" s="104"/>
      <c r="J98" s="104"/>
      <c r="K98" s="104"/>
    </row>
    <row r="99" spans="1:14" ht="53.25" customHeight="1" x14ac:dyDescent="0.25">
      <c r="A99" s="99" t="s">
        <v>108</v>
      </c>
      <c r="B99" s="99"/>
      <c r="C99" s="100"/>
      <c r="D99" s="100"/>
      <c r="E99" s="105" t="s">
        <v>109</v>
      </c>
      <c r="F99" s="106"/>
      <c r="G99" s="106"/>
      <c r="H99" s="107" t="s">
        <v>110</v>
      </c>
      <c r="I99" s="107"/>
      <c r="J99" s="107"/>
      <c r="K99" s="107"/>
    </row>
    <row r="100" spans="1:14" s="109" customFormat="1" ht="30.75" customHeight="1" x14ac:dyDescent="0.25">
      <c r="A100" s="99" t="s">
        <v>111</v>
      </c>
      <c r="B100" s="99"/>
      <c r="C100" s="100"/>
      <c r="D100" s="100"/>
      <c r="E100" s="100"/>
      <c r="F100" s="100"/>
      <c r="G100" s="100"/>
      <c r="H100" s="108"/>
      <c r="I100" s="108"/>
      <c r="J100" s="108"/>
      <c r="K100" s="108"/>
    </row>
    <row r="101" spans="1:14" s="109" customFormat="1" ht="19.5" customHeight="1" x14ac:dyDescent="0.25">
      <c r="A101" s="102"/>
      <c r="B101" s="100"/>
      <c r="C101" s="100"/>
      <c r="D101" s="100"/>
      <c r="E101" s="103"/>
      <c r="F101" s="100"/>
      <c r="G101" s="100"/>
      <c r="H101" s="110" t="s">
        <v>112</v>
      </c>
      <c r="I101" s="110"/>
      <c r="J101" s="110"/>
      <c r="K101" s="110"/>
    </row>
    <row r="102" spans="1:14" s="109" customFormat="1" ht="48" customHeight="1" x14ac:dyDescent="0.2">
      <c r="A102" s="102" t="s">
        <v>113</v>
      </c>
      <c r="B102" s="100"/>
      <c r="C102" s="102"/>
      <c r="D102" s="100"/>
      <c r="E102" s="105" t="s">
        <v>109</v>
      </c>
      <c r="F102" s="105"/>
      <c r="G102" s="106"/>
      <c r="H102" s="107" t="s">
        <v>110</v>
      </c>
      <c r="I102" s="107"/>
      <c r="J102" s="107"/>
      <c r="K102" s="107"/>
    </row>
    <row r="103" spans="1:14" s="109" customFormat="1" ht="20.25" customHeight="1" x14ac:dyDescent="0.2">
      <c r="A103" s="111"/>
      <c r="B103" s="112" t="s">
        <v>114</v>
      </c>
      <c r="C103" s="111"/>
      <c r="D103" s="111"/>
      <c r="E103" s="111"/>
      <c r="F103" s="111"/>
      <c r="G103" s="111"/>
      <c r="H103" s="111"/>
      <c r="I103" s="111"/>
      <c r="J103" s="111"/>
      <c r="K103" s="111"/>
    </row>
    <row r="104" spans="1:14" s="109" customFormat="1" ht="20.25" customHeight="1" x14ac:dyDescent="0.2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</row>
    <row r="105" spans="1:14" s="109" customFormat="1" ht="34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234">
    <mergeCell ref="H101:K101"/>
    <mergeCell ref="H102:K102"/>
    <mergeCell ref="A97:B97"/>
    <mergeCell ref="H98:K98"/>
    <mergeCell ref="A99:B99"/>
    <mergeCell ref="H99:K99"/>
    <mergeCell ref="A100:B100"/>
    <mergeCell ref="H100:K10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A65:C65"/>
    <mergeCell ref="D65:E65"/>
    <mergeCell ref="F65:G65"/>
    <mergeCell ref="H65:I65"/>
    <mergeCell ref="A67:H67"/>
    <mergeCell ref="D68:E68"/>
    <mergeCell ref="F68:G68"/>
    <mergeCell ref="H68:I68"/>
    <mergeCell ref="A63:C63"/>
    <mergeCell ref="D63:E63"/>
    <mergeCell ref="F63:G63"/>
    <mergeCell ref="H63:I63"/>
    <mergeCell ref="A64:C64"/>
    <mergeCell ref="D64:E64"/>
    <mergeCell ref="F64:G64"/>
    <mergeCell ref="H64:I64"/>
    <mergeCell ref="A61:I61"/>
    <mergeCell ref="P61:T61"/>
    <mergeCell ref="A62:C62"/>
    <mergeCell ref="D62:E62"/>
    <mergeCell ref="F62:G62"/>
    <mergeCell ref="H62:I62"/>
    <mergeCell ref="P62:T62"/>
    <mergeCell ref="O59:P59"/>
    <mergeCell ref="Q59:R59"/>
    <mergeCell ref="S59:T59"/>
    <mergeCell ref="A60:H60"/>
    <mergeCell ref="O60:P60"/>
    <mergeCell ref="Q60:R60"/>
    <mergeCell ref="S60:T60"/>
    <mergeCell ref="O57:P57"/>
    <mergeCell ref="Q57:R57"/>
    <mergeCell ref="S57:T57"/>
    <mergeCell ref="A58:C58"/>
    <mergeCell ref="D58:E58"/>
    <mergeCell ref="F58:G58"/>
    <mergeCell ref="H58:I58"/>
    <mergeCell ref="O58:P58"/>
    <mergeCell ref="Q58:R58"/>
    <mergeCell ref="S58:T58"/>
    <mergeCell ref="B56:C56"/>
    <mergeCell ref="D56:E56"/>
    <mergeCell ref="F56:G56"/>
    <mergeCell ref="H56:I56"/>
    <mergeCell ref="B57:C57"/>
    <mergeCell ref="D57:E57"/>
    <mergeCell ref="F57:G57"/>
    <mergeCell ref="H57:I57"/>
    <mergeCell ref="B54:C54"/>
    <mergeCell ref="D54:E54"/>
    <mergeCell ref="F54:G54"/>
    <mergeCell ref="H54:I54"/>
    <mergeCell ref="B55:C55"/>
    <mergeCell ref="D55:E55"/>
    <mergeCell ref="F55:G55"/>
    <mergeCell ref="H55:I55"/>
    <mergeCell ref="B52:C52"/>
    <mergeCell ref="D52:E52"/>
    <mergeCell ref="F52:G52"/>
    <mergeCell ref="H52:I52"/>
    <mergeCell ref="B53:C53"/>
    <mergeCell ref="D53:E53"/>
    <mergeCell ref="F53:G53"/>
    <mergeCell ref="H53:I53"/>
    <mergeCell ref="B45:H45"/>
    <mergeCell ref="B46:H46"/>
    <mergeCell ref="B47:H47"/>
    <mergeCell ref="B48:H48"/>
    <mergeCell ref="A50:H50"/>
    <mergeCell ref="A51:I51"/>
    <mergeCell ref="B36:H36"/>
    <mergeCell ref="B37:H37"/>
    <mergeCell ref="A39:K39"/>
    <mergeCell ref="A41:K41"/>
    <mergeCell ref="B43:H43"/>
    <mergeCell ref="B44:H44"/>
    <mergeCell ref="A29:K29"/>
    <mergeCell ref="A30:K30"/>
    <mergeCell ref="A31:K31"/>
    <mergeCell ref="A32:K32"/>
    <mergeCell ref="B34:H34"/>
    <mergeCell ref="B35:H35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23622047244094491" right="0.23622047244094491" top="0.74803149606299213" bottom="0.35433070866141736" header="0.31496062992125984" footer="0.31496062992125984"/>
  <pageSetup paperSize="9" scale="53" fitToHeight="4" orientation="landscape" r:id="rId1"/>
  <rowBreaks count="2" manualBreakCount="2">
    <brk id="16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2022-10-10T11:52:22Z</dcterms:created>
  <dcterms:modified xsi:type="dcterms:W3CDTF">2022-10-10T11:53:24Z</dcterms:modified>
</cp:coreProperties>
</file>