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70" sheetId="1" r:id="rId1"/>
  </sheets>
  <definedNames>
    <definedName name="_xlnm.Print_Area" localSheetId="0">'0611070'!$A$1:$K$103</definedName>
  </definedNames>
  <calcPr calcId="152511"/>
</workbook>
</file>

<file path=xl/calcChain.xml><?xml version="1.0" encoding="utf-8"?>
<calcChain xmlns="http://schemas.openxmlformats.org/spreadsheetml/2006/main">
  <c r="J96" i="1" l="1"/>
  <c r="J95" i="1"/>
  <c r="J94" i="1"/>
  <c r="J93" i="1"/>
  <c r="J92" i="1"/>
  <c r="J90" i="1"/>
  <c r="H89" i="1"/>
  <c r="J89" i="1" s="1"/>
  <c r="J88" i="1"/>
  <c r="F88" i="1"/>
  <c r="F87" i="1"/>
  <c r="J87" i="1" s="1"/>
  <c r="J86" i="1"/>
  <c r="F86" i="1"/>
  <c r="J83" i="1"/>
  <c r="J82" i="1"/>
  <c r="J81" i="1"/>
  <c r="J80" i="1"/>
  <c r="F79" i="1"/>
  <c r="J79" i="1" s="1"/>
  <c r="F78" i="1"/>
  <c r="J78" i="1" s="1"/>
  <c r="J77" i="1"/>
  <c r="J75" i="1"/>
  <c r="J74" i="1"/>
  <c r="J73" i="1"/>
  <c r="J72" i="1"/>
  <c r="J71" i="1"/>
  <c r="J70" i="1"/>
  <c r="J69" i="1"/>
  <c r="F62" i="1"/>
  <c r="H62" i="1" s="1"/>
  <c r="F54" i="1"/>
  <c r="H54" i="1" s="1"/>
  <c r="H53" i="1"/>
  <c r="H52" i="1"/>
  <c r="F51" i="1"/>
  <c r="F55" i="1" s="1"/>
  <c r="D51" i="1"/>
  <c r="D55" i="1" s="1"/>
  <c r="F61" i="1" l="1"/>
  <c r="D61" i="1"/>
  <c r="H51" i="1"/>
  <c r="H55" i="1" s="1"/>
  <c r="F63" i="1" l="1"/>
  <c r="H61" i="1"/>
  <c r="H63" i="1" s="1"/>
  <c r="H85" i="1"/>
  <c r="D63" i="1"/>
  <c r="F85" i="1"/>
  <c r="J85" i="1" l="1"/>
</calcChain>
</file>

<file path=xl/sharedStrings.xml><?xml version="1.0" encoding="utf-8"?>
<sst xmlns="http://schemas.openxmlformats.org/spreadsheetml/2006/main" count="172" uniqueCount="122">
  <si>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</si>
  <si>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</si>
  <si>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</si>
  <si>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</si>
  <si>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</si>
  <si>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</si>
  <si>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</si>
  <si>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</si>
  <si>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</si>
  <si>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</si>
  <si>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</si>
  <si>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</si>
  <si>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</si>
  <si>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45 397 756,05 гривень, у тому числі загального фонду — 33 630 973,45 гривень та спеціального фонду — 11 766 782,60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</si>
  <si>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</si>
  <si>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</si>
  <si>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</si>
  <si>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</si>
  <si>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</si>
  <si>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</si>
  <si>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</si>
  <si>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</si>
  <si>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</si>
  <si>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</si>
  <si>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</si>
  <si>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</si>
  <si>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</si>
  <si>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</si>
  <si>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</si>
  <si>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</si>
  <si>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</si>
  <si>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</si>
  <si>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</si>
  <si>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</si>
  <si>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</si>
  <si>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</si>
  <si>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</si>
  <si>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</si>
  <si>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</si>
  <si>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</si>
  <si>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</si>
  <si>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</si>
  <si>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</si>
  <si>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</si>
  <si>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</si>
  <si>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</si>
  <si>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</si>
  <si>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</si>
  <si>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</si>
  <si>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</si>
  <si>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</si>
  <si>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</si>
  <si>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</si>
  <si>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</si>
  <si>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</si>
  <si>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</si>
  <si>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</si>
  <si>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</si>
  <si>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</si>
  <si>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</si>
  <si>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</si>
  <si>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</si>
  <si>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</si>
  <si>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</si>
  <si>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</si>
  <si>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</si>
  <si>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</si>
  <si>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</si>
  <si>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</si>
  <si>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</si>
  <si>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</si>
  <si>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</si>
  <si>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</si>
  <si>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</si>
  <si>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</si>
  <si>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</si>
  <si>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</si>
  <si>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</si>
  <si>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</si>
  <si>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</si>
  <si>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</si>
  <si>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</si>
  <si>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</si>
  <si>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</si>
  <si>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</si>
  <si>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</si>
  <si>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</si>
  <si>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</si>
  <si>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</si>
  <si>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</si>
  <si>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</si>
  <si>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</si>
  <si>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 xml:space="preserve">Кількість закладів, в яких буде проведений капітальний ремонт </t>
  </si>
  <si>
    <t>Рішення сесії від 28.03.2023 року № 8</t>
  </si>
  <si>
    <t xml:space="preserve">Кількість закладів, в яких будуть проведені поточні ремонти </t>
  </si>
  <si>
    <t>Рішення сесії від 28.07.2023 року № 7, рішення сесії від 15.09.2023 року № 8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</si>
  <si>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</si>
  <si>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</si>
  <si>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</si>
  <si>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</si>
  <si>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</si>
  <si>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Середні витрати на капітальний ремонт одного закладу</t>
  </si>
  <si>
    <t xml:space="preserve">Середні витрати на один заклад на виконання поточних ремонтів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</si>
  <si>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</si>
  <si>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</si>
  <si>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</si>
  <si>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</si>
  <si>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</si>
  <si>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</si>
  <si>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</si>
  <si>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</si>
  <si>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</si>
  <si>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</si>
  <si>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</si>
  <si>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</si>
  <si>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</si>
  <si>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</si>
  <si>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</si>
  <si>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</si>
  <si>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</si>
  <si>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</si>
  <si>
    <t>28.12.2023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</si>
</sst>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.0\ _₴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 wrapText="1" shrinkToFit="1"/>
    </xf>
    <xf numFmtId="164" fontId="10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106"/>
  <sheetViews>
    <sheetView tabSelected="1" view="pageBreakPreview" zoomScale="70" zoomScaleNormal="80" zoomScaleSheetLayoutView="70" workbookViewId="0">
      <selection activeCell="B102" sqref="B102:D10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1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4" ht="117.75" customHeight="1" x14ac:dyDescent="0.2">
      <c r="B2" s="2"/>
      <c r="C2" s="2"/>
      <c r="D2" s="2"/>
      <c r="E2" s="2"/>
      <c r="F2" s="2"/>
      <c r="G2" s="128" t="s">
        <v>120</v>
      </c>
      <c r="H2" s="128"/>
      <c r="I2" s="128"/>
      <c r="J2" s="128"/>
      <c r="K2" s="128"/>
    </row>
    <row r="3" spans="1:14" ht="37.5" customHeight="1" x14ac:dyDescent="0.2">
      <c r="A3" s="129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26" customHeight="1" x14ac:dyDescent="0.2">
      <c r="A4" s="3" t="s">
        <v>2</v>
      </c>
      <c r="B4" s="123" t="s">
        <v>3</v>
      </c>
      <c r="C4" s="123"/>
      <c r="D4" s="123"/>
      <c r="E4" s="123"/>
      <c r="F4" s="123"/>
      <c r="G4" s="51" t="s">
        <v>4</v>
      </c>
      <c r="H4" s="51"/>
      <c r="I4" s="51"/>
      <c r="J4" s="51"/>
      <c r="K4" s="51"/>
    </row>
    <row r="5" spans="1:14" ht="126" customHeight="1" x14ac:dyDescent="0.2">
      <c r="A5" s="4" t="s">
        <v>5</v>
      </c>
      <c r="B5" s="123" t="s">
        <v>6</v>
      </c>
      <c r="C5" s="123"/>
      <c r="D5" s="123"/>
      <c r="E5" s="123"/>
      <c r="F5" s="123"/>
      <c r="G5" s="123" t="s">
        <v>7</v>
      </c>
      <c r="H5" s="123"/>
      <c r="I5" s="123"/>
      <c r="J5" s="123"/>
      <c r="K5" s="123"/>
    </row>
    <row r="6" spans="1:14" ht="136.5" customHeight="1" x14ac:dyDescent="0.2">
      <c r="A6" s="4" t="s">
        <v>8</v>
      </c>
      <c r="B6" s="51" t="s">
        <v>9</v>
      </c>
      <c r="C6" s="123"/>
      <c r="D6" s="5" t="s">
        <v>10</v>
      </c>
      <c r="E6" s="124" t="s">
        <v>11</v>
      </c>
      <c r="F6" s="123"/>
      <c r="G6" s="51" t="s">
        <v>12</v>
      </c>
      <c r="H6" s="123"/>
      <c r="I6" s="123"/>
      <c r="J6" s="123"/>
      <c r="K6" s="123"/>
    </row>
    <row r="7" spans="1:14" ht="27" customHeight="1" x14ac:dyDescent="0.2">
      <c r="A7" s="125" t="s">
        <v>13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6"/>
      <c r="M7" s="6"/>
      <c r="N7" s="6"/>
    </row>
    <row r="8" spans="1:14" ht="22.15" customHeight="1" x14ac:dyDescent="0.2">
      <c r="A8" s="125" t="s">
        <v>14</v>
      </c>
      <c r="B8" s="125"/>
      <c r="C8" s="125"/>
      <c r="D8" s="125"/>
      <c r="E8" s="125"/>
      <c r="F8" s="125"/>
      <c r="G8" s="125"/>
      <c r="H8" s="125"/>
      <c r="I8" s="7"/>
      <c r="J8" s="7"/>
      <c r="K8" s="7"/>
    </row>
    <row r="9" spans="1:14" ht="19.149999999999999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4" ht="20.4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8"/>
      <c r="K10" s="8"/>
    </row>
    <row r="11" spans="1:14" ht="20.4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4" ht="22.15" customHeight="1" x14ac:dyDescent="0.2">
      <c r="A12" s="119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4" ht="23.25" customHeight="1" x14ac:dyDescent="0.2">
      <c r="A13" s="119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4" ht="23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4" ht="1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4" ht="36.75" customHeight="1" x14ac:dyDescent="0.2">
      <c r="A16" s="119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31.7" customHeight="1" x14ac:dyDescent="0.2">
      <c r="A17" s="119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31.7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31.7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31.7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42.7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" customHeight="1" x14ac:dyDescent="0.2">
      <c r="A22" s="119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44.45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ht="23.25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32.2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ht="59.2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ht="22.7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22.7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ht="19.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ht="19.5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ht="19.5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19.5" customHeight="1" x14ac:dyDescent="0.2">
      <c r="A32" s="117" t="s">
        <v>38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ht="19.5" customHeight="1" x14ac:dyDescent="0.2">
      <c r="A33" s="117" t="s">
        <v>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19.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23.25" customHeight="1" x14ac:dyDescent="0.2">
      <c r="A35" s="105" t="s">
        <v>41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 customHeight="1" x14ac:dyDescent="0.2">
      <c r="A37" s="9" t="s">
        <v>42</v>
      </c>
      <c r="B37" s="100" t="s">
        <v>43</v>
      </c>
      <c r="C37" s="100"/>
      <c r="D37" s="100"/>
      <c r="E37" s="100"/>
      <c r="F37" s="100"/>
      <c r="G37" s="100"/>
      <c r="H37" s="100"/>
      <c r="I37" s="10"/>
      <c r="J37" s="10"/>
      <c r="K37" s="10"/>
    </row>
    <row r="38" spans="1:11" ht="34.5" customHeight="1" x14ac:dyDescent="0.2">
      <c r="A38" s="11">
        <v>1</v>
      </c>
      <c r="B38" s="58" t="s">
        <v>44</v>
      </c>
      <c r="C38" s="58"/>
      <c r="D38" s="58"/>
      <c r="E38" s="58"/>
      <c r="F38" s="58"/>
      <c r="G38" s="58"/>
      <c r="H38" s="58"/>
      <c r="I38" s="10"/>
      <c r="J38" s="10"/>
      <c r="K38" s="10"/>
    </row>
    <row r="39" spans="1:11" ht="12.2" customHeight="1" x14ac:dyDescent="0.2">
      <c r="A39" s="12"/>
      <c r="B39" s="3"/>
      <c r="C39" s="3"/>
      <c r="D39" s="3"/>
      <c r="E39" s="3"/>
      <c r="F39" s="3"/>
      <c r="G39" s="3"/>
      <c r="H39" s="3"/>
      <c r="I39" s="10"/>
      <c r="J39" s="10"/>
      <c r="K39" s="10"/>
    </row>
    <row r="40" spans="1:11" ht="23.25" customHeight="1" x14ac:dyDescent="0.2">
      <c r="A40" s="105" t="s">
        <v>45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10.5" hidden="1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3.25" customHeight="1" x14ac:dyDescent="0.2">
      <c r="A42" s="105" t="s">
        <v>46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3.25" customHeight="1" x14ac:dyDescent="0.2">
      <c r="A44" s="9" t="s">
        <v>42</v>
      </c>
      <c r="B44" s="100" t="s">
        <v>47</v>
      </c>
      <c r="C44" s="100"/>
      <c r="D44" s="100"/>
      <c r="E44" s="100"/>
      <c r="F44" s="100"/>
      <c r="G44" s="100"/>
      <c r="H44" s="100"/>
      <c r="I44" s="10"/>
      <c r="J44" s="10"/>
      <c r="K44" s="10"/>
    </row>
    <row r="45" spans="1:11" ht="35.450000000000003" customHeight="1" x14ac:dyDescent="0.2">
      <c r="A45" s="13">
        <v>1</v>
      </c>
      <c r="B45" s="72" t="s">
        <v>48</v>
      </c>
      <c r="C45" s="106"/>
      <c r="D45" s="106"/>
      <c r="E45" s="106"/>
      <c r="F45" s="106"/>
      <c r="G45" s="106"/>
      <c r="H45" s="73"/>
      <c r="I45" s="10"/>
      <c r="J45" s="10"/>
      <c r="K45" s="10"/>
    </row>
    <row r="46" spans="1:11" ht="8.4499999999999993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2.7" customHeight="1" x14ac:dyDescent="0.2">
      <c r="A47" s="105" t="s">
        <v>49</v>
      </c>
      <c r="B47" s="105"/>
      <c r="C47" s="105"/>
      <c r="D47" s="105"/>
      <c r="E47" s="105"/>
      <c r="F47" s="105"/>
      <c r="G47" s="105"/>
      <c r="H47" s="105"/>
      <c r="I47" s="10"/>
      <c r="J47" s="10"/>
      <c r="K47" s="10"/>
    </row>
    <row r="48" spans="1:11" ht="16.5" customHeight="1" x14ac:dyDescent="0.2">
      <c r="A48" s="114" t="s">
        <v>50</v>
      </c>
      <c r="B48" s="114"/>
      <c r="C48" s="114"/>
      <c r="D48" s="114"/>
      <c r="E48" s="114"/>
      <c r="F48" s="114"/>
      <c r="G48" s="114"/>
      <c r="H48" s="114"/>
      <c r="I48" s="114"/>
      <c r="J48" s="4"/>
      <c r="K48" s="4"/>
    </row>
    <row r="49" spans="1:18" s="17" customFormat="1" ht="24.75" customHeight="1" x14ac:dyDescent="0.2">
      <c r="A49" s="14" t="s">
        <v>42</v>
      </c>
      <c r="B49" s="100" t="s">
        <v>51</v>
      </c>
      <c r="C49" s="100"/>
      <c r="D49" s="100" t="s">
        <v>52</v>
      </c>
      <c r="E49" s="100"/>
      <c r="F49" s="100" t="s">
        <v>53</v>
      </c>
      <c r="G49" s="100"/>
      <c r="H49" s="100" t="s">
        <v>54</v>
      </c>
      <c r="I49" s="100"/>
      <c r="J49" s="15"/>
      <c r="K49" s="16"/>
    </row>
    <row r="50" spans="1:18" ht="15.75" x14ac:dyDescent="0.2">
      <c r="A50" s="18">
        <v>1</v>
      </c>
      <c r="B50" s="101">
        <v>2</v>
      </c>
      <c r="C50" s="101"/>
      <c r="D50" s="101">
        <v>3</v>
      </c>
      <c r="E50" s="101"/>
      <c r="F50" s="101">
        <v>4</v>
      </c>
      <c r="G50" s="101"/>
      <c r="H50" s="101">
        <v>6</v>
      </c>
      <c r="I50" s="101"/>
      <c r="J50" s="19"/>
      <c r="K50" s="10"/>
    </row>
    <row r="51" spans="1:18" ht="36.75" customHeight="1" x14ac:dyDescent="0.2">
      <c r="A51" s="20">
        <v>1</v>
      </c>
      <c r="B51" s="58" t="s">
        <v>55</v>
      </c>
      <c r="C51" s="58"/>
      <c r="D51" s="107">
        <f>31797971-250000+158000+30000+1786750+16600-28330-143317.55+13300</f>
        <v>33380973.449999999</v>
      </c>
      <c r="E51" s="107"/>
      <c r="F51" s="107">
        <f>854090+18840</f>
        <v>872930</v>
      </c>
      <c r="G51" s="107"/>
      <c r="H51" s="107">
        <f>D51+F51</f>
        <v>34253903.450000003</v>
      </c>
      <c r="I51" s="107"/>
      <c r="J51" s="21"/>
      <c r="K51" s="10"/>
    </row>
    <row r="52" spans="1:18" ht="32.25" customHeight="1" x14ac:dyDescent="0.2">
      <c r="A52" s="20">
        <v>2</v>
      </c>
      <c r="B52" s="58" t="s">
        <v>56</v>
      </c>
      <c r="C52" s="58"/>
      <c r="D52" s="107">
        <v>250000</v>
      </c>
      <c r="E52" s="107"/>
      <c r="F52" s="107">
        <v>0</v>
      </c>
      <c r="G52" s="107"/>
      <c r="H52" s="107">
        <f>D52+F52</f>
        <v>250000</v>
      </c>
      <c r="I52" s="107"/>
      <c r="J52" s="21"/>
      <c r="K52" s="10"/>
    </row>
    <row r="53" spans="1:18" ht="39.200000000000003" customHeight="1" x14ac:dyDescent="0.2">
      <c r="A53" s="20">
        <v>3</v>
      </c>
      <c r="B53" s="72" t="s">
        <v>57</v>
      </c>
      <c r="C53" s="73"/>
      <c r="D53" s="115">
        <v>0</v>
      </c>
      <c r="E53" s="116"/>
      <c r="F53" s="115">
        <v>219500</v>
      </c>
      <c r="G53" s="116"/>
      <c r="H53" s="115">
        <f>D53+F53</f>
        <v>219500</v>
      </c>
      <c r="I53" s="116"/>
      <c r="J53" s="21"/>
      <c r="K53" s="10"/>
      <c r="M53" s="112"/>
      <c r="N53" s="112"/>
      <c r="O53" s="112"/>
      <c r="P53" s="112"/>
      <c r="Q53" s="112"/>
      <c r="R53" s="112"/>
    </row>
    <row r="54" spans="1:18" ht="39.200000000000003" customHeight="1" x14ac:dyDescent="0.2">
      <c r="A54" s="20">
        <v>4</v>
      </c>
      <c r="B54" s="72" t="s">
        <v>58</v>
      </c>
      <c r="C54" s="73"/>
      <c r="D54" s="115">
        <v>0</v>
      </c>
      <c r="E54" s="116"/>
      <c r="F54" s="115">
        <f>10000000+674352.6</f>
        <v>10674352.6</v>
      </c>
      <c r="G54" s="116"/>
      <c r="H54" s="115">
        <f>D54+F54</f>
        <v>10674352.6</v>
      </c>
      <c r="I54" s="116"/>
      <c r="J54" s="21"/>
      <c r="K54" s="10"/>
      <c r="M54" s="47"/>
      <c r="N54" s="47"/>
      <c r="O54" s="47"/>
      <c r="P54" s="47"/>
      <c r="Q54" s="47"/>
      <c r="R54" s="47"/>
    </row>
    <row r="55" spans="1:18" ht="15.75" x14ac:dyDescent="0.2">
      <c r="A55" s="93" t="s">
        <v>59</v>
      </c>
      <c r="B55" s="93"/>
      <c r="C55" s="93"/>
      <c r="D55" s="107">
        <f>SUM(D51:D54)</f>
        <v>33630973.450000003</v>
      </c>
      <c r="E55" s="107"/>
      <c r="F55" s="107">
        <f>SUM(F51:F54)</f>
        <v>11766782.6</v>
      </c>
      <c r="G55" s="107"/>
      <c r="H55" s="107">
        <f>SUM(H51:H54)</f>
        <v>45397756.050000004</v>
      </c>
      <c r="I55" s="107"/>
      <c r="J55" s="10"/>
      <c r="K55" s="10"/>
      <c r="M55" s="112"/>
      <c r="N55" s="112"/>
      <c r="O55" s="112"/>
      <c r="P55" s="112"/>
      <c r="Q55" s="112"/>
      <c r="R55" s="112"/>
    </row>
    <row r="56" spans="1:18" ht="15.75" x14ac:dyDescent="0.2">
      <c r="A56" s="10"/>
      <c r="B56" s="3"/>
      <c r="C56" s="10"/>
      <c r="D56" s="22"/>
      <c r="E56" s="22"/>
      <c r="F56" s="22"/>
      <c r="G56" s="22"/>
      <c r="H56" s="22"/>
      <c r="I56" s="22"/>
      <c r="J56" s="10"/>
      <c r="K56" s="10"/>
      <c r="M56" s="113"/>
      <c r="N56" s="113"/>
      <c r="O56" s="113"/>
      <c r="P56" s="113"/>
      <c r="Q56" s="113"/>
      <c r="R56" s="113"/>
    </row>
    <row r="57" spans="1:18" ht="15.75" x14ac:dyDescent="0.2">
      <c r="A57" s="105" t="s">
        <v>60</v>
      </c>
      <c r="B57" s="105"/>
      <c r="C57" s="105"/>
      <c r="D57" s="105"/>
      <c r="E57" s="105"/>
      <c r="F57" s="105"/>
      <c r="G57" s="105"/>
      <c r="H57" s="105"/>
      <c r="I57" s="10"/>
      <c r="J57" s="10"/>
      <c r="K57" s="10"/>
    </row>
    <row r="58" spans="1:18" ht="16.5" customHeight="1" x14ac:dyDescent="0.2">
      <c r="A58" s="114" t="s">
        <v>50</v>
      </c>
      <c r="B58" s="114"/>
      <c r="C58" s="114"/>
      <c r="D58" s="114"/>
      <c r="E58" s="114"/>
      <c r="F58" s="114"/>
      <c r="G58" s="114"/>
      <c r="H58" s="114"/>
      <c r="I58" s="114"/>
      <c r="J58" s="4"/>
      <c r="K58" s="4"/>
    </row>
    <row r="59" spans="1:18" ht="31.7" customHeight="1" x14ac:dyDescent="0.2">
      <c r="A59" s="100" t="s">
        <v>61</v>
      </c>
      <c r="B59" s="100"/>
      <c r="C59" s="100"/>
      <c r="D59" s="100" t="s">
        <v>52</v>
      </c>
      <c r="E59" s="100"/>
      <c r="F59" s="100" t="s">
        <v>53</v>
      </c>
      <c r="G59" s="100"/>
      <c r="H59" s="100" t="s">
        <v>54</v>
      </c>
      <c r="I59" s="100"/>
      <c r="J59" s="10"/>
      <c r="K59" s="10"/>
    </row>
    <row r="60" spans="1:18" ht="16.5" customHeight="1" x14ac:dyDescent="0.2">
      <c r="A60" s="101">
        <v>1</v>
      </c>
      <c r="B60" s="101"/>
      <c r="C60" s="101"/>
      <c r="D60" s="101">
        <v>2</v>
      </c>
      <c r="E60" s="101"/>
      <c r="F60" s="101">
        <v>3</v>
      </c>
      <c r="G60" s="101"/>
      <c r="H60" s="101">
        <v>4</v>
      </c>
      <c r="I60" s="101"/>
      <c r="J60" s="10"/>
      <c r="K60" s="10"/>
    </row>
    <row r="61" spans="1:18" ht="42" customHeight="1" x14ac:dyDescent="0.2">
      <c r="A61" s="72" t="s">
        <v>62</v>
      </c>
      <c r="B61" s="106"/>
      <c r="C61" s="73"/>
      <c r="D61" s="107">
        <f>D55-D62</f>
        <v>33380973.450000003</v>
      </c>
      <c r="E61" s="107"/>
      <c r="F61" s="108">
        <f>F55</f>
        <v>11766782.6</v>
      </c>
      <c r="G61" s="108"/>
      <c r="H61" s="108">
        <f>F61+D61</f>
        <v>45147756.050000004</v>
      </c>
      <c r="I61" s="108"/>
      <c r="J61" s="10"/>
      <c r="K61" s="10"/>
    </row>
    <row r="62" spans="1:18" ht="85.7" customHeight="1" x14ac:dyDescent="0.2">
      <c r="A62" s="109" t="s">
        <v>63</v>
      </c>
      <c r="B62" s="110"/>
      <c r="C62" s="111"/>
      <c r="D62" s="107">
        <v>250000</v>
      </c>
      <c r="E62" s="107"/>
      <c r="F62" s="108">
        <f>F56</f>
        <v>0</v>
      </c>
      <c r="G62" s="108"/>
      <c r="H62" s="108">
        <f>F62+D62</f>
        <v>250000</v>
      </c>
      <c r="I62" s="108"/>
      <c r="J62" s="10"/>
      <c r="K62" s="10"/>
    </row>
    <row r="63" spans="1:18" ht="21.2" customHeight="1" x14ac:dyDescent="0.2">
      <c r="A63" s="102" t="s">
        <v>59</v>
      </c>
      <c r="B63" s="103"/>
      <c r="C63" s="103"/>
      <c r="D63" s="104">
        <f>D61+D62</f>
        <v>33630973.450000003</v>
      </c>
      <c r="E63" s="104"/>
      <c r="F63" s="104">
        <f t="shared" ref="F63" si="0">F61+F62</f>
        <v>11766782.6</v>
      </c>
      <c r="G63" s="104"/>
      <c r="H63" s="104">
        <f t="shared" ref="H63" si="1">H61+H62</f>
        <v>45397756.050000004</v>
      </c>
      <c r="I63" s="104"/>
      <c r="J63" s="10"/>
      <c r="K63" s="10"/>
    </row>
    <row r="64" spans="1:18" ht="10.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5" ht="17.45" customHeight="1" x14ac:dyDescent="0.2">
      <c r="A65" s="105" t="s">
        <v>64</v>
      </c>
      <c r="B65" s="105"/>
      <c r="C65" s="105"/>
      <c r="D65" s="105"/>
      <c r="E65" s="105"/>
      <c r="F65" s="105"/>
      <c r="G65" s="105"/>
      <c r="H65" s="105"/>
      <c r="I65" s="10"/>
      <c r="J65" s="10"/>
      <c r="K65" s="10"/>
    </row>
    <row r="66" spans="1:15" ht="30.75" customHeight="1" x14ac:dyDescent="0.2">
      <c r="A66" s="14" t="s">
        <v>42</v>
      </c>
      <c r="B66" s="14" t="s">
        <v>65</v>
      </c>
      <c r="C66" s="14" t="s">
        <v>66</v>
      </c>
      <c r="D66" s="100" t="s">
        <v>67</v>
      </c>
      <c r="E66" s="100"/>
      <c r="F66" s="100" t="s">
        <v>52</v>
      </c>
      <c r="G66" s="100"/>
      <c r="H66" s="100" t="s">
        <v>53</v>
      </c>
      <c r="I66" s="100"/>
      <c r="J66" s="100" t="s">
        <v>54</v>
      </c>
      <c r="K66" s="100"/>
    </row>
    <row r="67" spans="1:15" s="17" customFormat="1" ht="21.95" customHeight="1" x14ac:dyDescent="0.2">
      <c r="A67" s="18">
        <v>1</v>
      </c>
      <c r="B67" s="18">
        <v>2</v>
      </c>
      <c r="C67" s="18">
        <v>3</v>
      </c>
      <c r="D67" s="101">
        <v>4</v>
      </c>
      <c r="E67" s="101"/>
      <c r="F67" s="101">
        <v>5</v>
      </c>
      <c r="G67" s="101"/>
      <c r="H67" s="101">
        <v>6</v>
      </c>
      <c r="I67" s="101"/>
      <c r="J67" s="101">
        <v>7</v>
      </c>
      <c r="K67" s="68"/>
    </row>
    <row r="68" spans="1:15" ht="21.95" customHeight="1" x14ac:dyDescent="0.2">
      <c r="A68" s="20">
        <v>1</v>
      </c>
      <c r="B68" s="23" t="s">
        <v>68</v>
      </c>
      <c r="C68" s="24"/>
      <c r="D68" s="68"/>
      <c r="E68" s="68"/>
      <c r="F68" s="68"/>
      <c r="G68" s="68"/>
      <c r="H68" s="68"/>
      <c r="I68" s="68"/>
      <c r="J68" s="68"/>
      <c r="K68" s="68"/>
    </row>
    <row r="69" spans="1:15" ht="27" customHeight="1" x14ac:dyDescent="0.2">
      <c r="A69" s="25"/>
      <c r="B69" s="26" t="s">
        <v>69</v>
      </c>
      <c r="C69" s="26" t="s">
        <v>70</v>
      </c>
      <c r="D69" s="58" t="s">
        <v>71</v>
      </c>
      <c r="E69" s="58"/>
      <c r="F69" s="67">
        <v>4</v>
      </c>
      <c r="G69" s="67"/>
      <c r="H69" s="68"/>
      <c r="I69" s="68"/>
      <c r="J69" s="67">
        <f>F69+H69</f>
        <v>4</v>
      </c>
      <c r="K69" s="67"/>
    </row>
    <row r="70" spans="1:15" ht="27.75" customHeight="1" x14ac:dyDescent="0.2">
      <c r="A70" s="25"/>
      <c r="B70" s="26" t="s">
        <v>72</v>
      </c>
      <c r="C70" s="26" t="s">
        <v>70</v>
      </c>
      <c r="D70" s="58" t="s">
        <v>71</v>
      </c>
      <c r="E70" s="58"/>
      <c r="F70" s="67">
        <v>251</v>
      </c>
      <c r="G70" s="67"/>
      <c r="H70" s="68"/>
      <c r="I70" s="68"/>
      <c r="J70" s="67">
        <f t="shared" ref="J70:J95" si="2">F70+H70</f>
        <v>251</v>
      </c>
      <c r="K70" s="67"/>
      <c r="L70" s="53"/>
      <c r="M70" s="53"/>
      <c r="N70" s="53"/>
      <c r="O70" s="53"/>
    </row>
    <row r="71" spans="1:15" s="30" customFormat="1" ht="54" customHeight="1" x14ac:dyDescent="0.2">
      <c r="A71" s="27"/>
      <c r="B71" s="28" t="s">
        <v>73</v>
      </c>
      <c r="C71" s="29" t="s">
        <v>70</v>
      </c>
      <c r="D71" s="96" t="s">
        <v>74</v>
      </c>
      <c r="E71" s="96"/>
      <c r="F71" s="97">
        <v>211.58</v>
      </c>
      <c r="G71" s="97"/>
      <c r="H71" s="99">
        <v>0.22</v>
      </c>
      <c r="I71" s="99"/>
      <c r="J71" s="97">
        <f t="shared" si="2"/>
        <v>211.8</v>
      </c>
      <c r="K71" s="97"/>
    </row>
    <row r="72" spans="1:15" s="30" customFormat="1" ht="27.75" customHeight="1" x14ac:dyDescent="0.2">
      <c r="A72" s="27"/>
      <c r="B72" s="28" t="s">
        <v>75</v>
      </c>
      <c r="C72" s="29" t="s">
        <v>70</v>
      </c>
      <c r="D72" s="96" t="s">
        <v>74</v>
      </c>
      <c r="E72" s="96"/>
      <c r="F72" s="97">
        <v>142.08000000000001</v>
      </c>
      <c r="G72" s="97"/>
      <c r="H72" s="99">
        <v>0.22</v>
      </c>
      <c r="I72" s="99"/>
      <c r="J72" s="97">
        <f t="shared" si="2"/>
        <v>142.30000000000001</v>
      </c>
      <c r="K72" s="97"/>
    </row>
    <row r="73" spans="1:15" s="30" customFormat="1" ht="26.45" customHeight="1" x14ac:dyDescent="0.2">
      <c r="A73" s="27"/>
      <c r="B73" s="28" t="s">
        <v>76</v>
      </c>
      <c r="C73" s="29" t="s">
        <v>70</v>
      </c>
      <c r="D73" s="96" t="s">
        <v>74</v>
      </c>
      <c r="E73" s="96"/>
      <c r="F73" s="97">
        <v>19</v>
      </c>
      <c r="G73" s="97"/>
      <c r="H73" s="98"/>
      <c r="I73" s="98"/>
      <c r="J73" s="97">
        <f t="shared" si="2"/>
        <v>19</v>
      </c>
      <c r="K73" s="97"/>
    </row>
    <row r="74" spans="1:15" s="30" customFormat="1" ht="28.5" customHeight="1" x14ac:dyDescent="0.2">
      <c r="A74" s="27"/>
      <c r="B74" s="28" t="s">
        <v>77</v>
      </c>
      <c r="C74" s="29" t="s">
        <v>70</v>
      </c>
      <c r="D74" s="96" t="s">
        <v>74</v>
      </c>
      <c r="E74" s="96"/>
      <c r="F74" s="97">
        <v>50.5</v>
      </c>
      <c r="G74" s="97"/>
      <c r="H74" s="98"/>
      <c r="I74" s="98"/>
      <c r="J74" s="97">
        <f t="shared" si="2"/>
        <v>50.5</v>
      </c>
      <c r="K74" s="97"/>
    </row>
    <row r="75" spans="1:15" s="30" customFormat="1" ht="54" customHeight="1" x14ac:dyDescent="0.2">
      <c r="A75" s="27"/>
      <c r="B75" s="31" t="s">
        <v>78</v>
      </c>
      <c r="C75" s="26" t="s">
        <v>79</v>
      </c>
      <c r="D75" s="58" t="s">
        <v>80</v>
      </c>
      <c r="E75" s="58"/>
      <c r="F75" s="91">
        <v>250000</v>
      </c>
      <c r="G75" s="91"/>
      <c r="H75" s="91"/>
      <c r="I75" s="91"/>
      <c r="J75" s="91">
        <f t="shared" si="2"/>
        <v>250000</v>
      </c>
      <c r="K75" s="91"/>
    </row>
    <row r="76" spans="1:15" s="33" customFormat="1" ht="21.75" customHeight="1" x14ac:dyDescent="0.2">
      <c r="A76" s="32">
        <v>2</v>
      </c>
      <c r="B76" s="23" t="s">
        <v>81</v>
      </c>
      <c r="C76" s="26"/>
      <c r="D76" s="58"/>
      <c r="E76" s="58"/>
      <c r="F76" s="92"/>
      <c r="G76" s="92"/>
      <c r="H76" s="93"/>
      <c r="I76" s="93"/>
      <c r="J76" s="94"/>
      <c r="K76" s="95"/>
    </row>
    <row r="77" spans="1:15" ht="39.75" customHeight="1" x14ac:dyDescent="0.2">
      <c r="A77" s="25"/>
      <c r="B77" s="26" t="s">
        <v>82</v>
      </c>
      <c r="C77" s="26" t="s">
        <v>83</v>
      </c>
      <c r="D77" s="58" t="s">
        <v>84</v>
      </c>
      <c r="E77" s="58"/>
      <c r="F77" s="83">
        <v>3756</v>
      </c>
      <c r="G77" s="83"/>
      <c r="H77" s="88"/>
      <c r="I77" s="88"/>
      <c r="J77" s="89">
        <f t="shared" ref="J77:J83" si="3">F77+H77</f>
        <v>3756</v>
      </c>
      <c r="K77" s="90"/>
      <c r="L77" s="53"/>
      <c r="M77" s="53"/>
      <c r="N77" s="53"/>
      <c r="O77" s="53"/>
    </row>
    <row r="78" spans="1:15" ht="39.75" customHeight="1" x14ac:dyDescent="0.2">
      <c r="A78" s="25"/>
      <c r="B78" s="29" t="s">
        <v>85</v>
      </c>
      <c r="C78" s="26" t="s">
        <v>83</v>
      </c>
      <c r="D78" s="58" t="s">
        <v>86</v>
      </c>
      <c r="E78" s="58"/>
      <c r="F78" s="83">
        <f>F77/F72</f>
        <v>26.435810810810807</v>
      </c>
      <c r="G78" s="83"/>
      <c r="H78" s="88"/>
      <c r="I78" s="88"/>
      <c r="J78" s="89">
        <f t="shared" si="3"/>
        <v>26.435810810810807</v>
      </c>
      <c r="K78" s="90"/>
    </row>
    <row r="79" spans="1:15" ht="39.75" customHeight="1" x14ac:dyDescent="0.2">
      <c r="A79" s="25"/>
      <c r="B79" s="29" t="s">
        <v>87</v>
      </c>
      <c r="C79" s="26" t="s">
        <v>83</v>
      </c>
      <c r="D79" s="58" t="s">
        <v>86</v>
      </c>
      <c r="E79" s="58"/>
      <c r="F79" s="83">
        <f>F77/F71</f>
        <v>17.752150486813498</v>
      </c>
      <c r="G79" s="83"/>
      <c r="H79" s="84"/>
      <c r="I79" s="84"/>
      <c r="J79" s="84">
        <f t="shared" si="3"/>
        <v>17.752150486813498</v>
      </c>
      <c r="K79" s="84"/>
    </row>
    <row r="80" spans="1:15" ht="85.7" customHeight="1" x14ac:dyDescent="0.2">
      <c r="A80" s="25"/>
      <c r="B80" s="26" t="s">
        <v>88</v>
      </c>
      <c r="C80" s="26" t="s">
        <v>70</v>
      </c>
      <c r="D80" s="72" t="s">
        <v>89</v>
      </c>
      <c r="E80" s="73"/>
      <c r="F80" s="83">
        <v>1</v>
      </c>
      <c r="G80" s="83"/>
      <c r="H80" s="84"/>
      <c r="I80" s="84"/>
      <c r="J80" s="84">
        <f t="shared" si="3"/>
        <v>1</v>
      </c>
      <c r="K80" s="84"/>
    </row>
    <row r="81" spans="1:14" ht="71.45" customHeight="1" x14ac:dyDescent="0.2">
      <c r="A81" s="25"/>
      <c r="B81" s="26" t="s">
        <v>90</v>
      </c>
      <c r="C81" s="26" t="s">
        <v>91</v>
      </c>
      <c r="D81" s="72" t="s">
        <v>86</v>
      </c>
      <c r="E81" s="73"/>
      <c r="F81" s="83">
        <v>7212</v>
      </c>
      <c r="G81" s="83"/>
      <c r="H81" s="84"/>
      <c r="I81" s="84"/>
      <c r="J81" s="85">
        <f t="shared" si="3"/>
        <v>7212</v>
      </c>
      <c r="K81" s="85"/>
    </row>
    <row r="82" spans="1:14" ht="42" customHeight="1" x14ac:dyDescent="0.2">
      <c r="A82" s="25"/>
      <c r="B82" s="26" t="s">
        <v>92</v>
      </c>
      <c r="C82" s="26" t="s">
        <v>70</v>
      </c>
      <c r="D82" s="72" t="s">
        <v>93</v>
      </c>
      <c r="E82" s="73"/>
      <c r="F82" s="83"/>
      <c r="G82" s="83"/>
      <c r="H82" s="84">
        <v>1</v>
      </c>
      <c r="I82" s="84"/>
      <c r="J82" s="85">
        <f t="shared" si="3"/>
        <v>1</v>
      </c>
      <c r="K82" s="85"/>
    </row>
    <row r="83" spans="1:14" ht="37.5" customHeight="1" x14ac:dyDescent="0.2">
      <c r="A83" s="34"/>
      <c r="B83" s="35" t="s">
        <v>94</v>
      </c>
      <c r="C83" s="35" t="s">
        <v>70</v>
      </c>
      <c r="D83" s="72" t="s">
        <v>95</v>
      </c>
      <c r="E83" s="73"/>
      <c r="F83" s="83">
        <v>3</v>
      </c>
      <c r="G83" s="83"/>
      <c r="H83" s="84"/>
      <c r="I83" s="84"/>
      <c r="J83" s="85">
        <f t="shared" si="3"/>
        <v>3</v>
      </c>
      <c r="K83" s="85"/>
    </row>
    <row r="84" spans="1:14" ht="30.2" customHeight="1" x14ac:dyDescent="0.2">
      <c r="A84" s="25">
        <v>3</v>
      </c>
      <c r="B84" s="23" t="s">
        <v>96</v>
      </c>
      <c r="C84" s="26"/>
      <c r="D84" s="58"/>
      <c r="E84" s="86"/>
      <c r="F84" s="87"/>
      <c r="G84" s="87"/>
      <c r="H84" s="67"/>
      <c r="I84" s="67"/>
      <c r="J84" s="67"/>
      <c r="K84" s="67"/>
    </row>
    <row r="85" spans="1:14" ht="43.5" customHeight="1" x14ac:dyDescent="0.2">
      <c r="A85" s="25"/>
      <c r="B85" s="26" t="s">
        <v>97</v>
      </c>
      <c r="C85" s="26" t="s">
        <v>79</v>
      </c>
      <c r="D85" s="58" t="s">
        <v>86</v>
      </c>
      <c r="E85" s="58"/>
      <c r="F85" s="82">
        <f>ROUND(D61/F77,2)</f>
        <v>8887.3700000000008</v>
      </c>
      <c r="G85" s="82"/>
      <c r="H85" s="82">
        <f>ROUND(F61/F77,2)</f>
        <v>3132.8</v>
      </c>
      <c r="I85" s="82"/>
      <c r="J85" s="82">
        <f t="shared" si="2"/>
        <v>12020.170000000002</v>
      </c>
      <c r="K85" s="82"/>
    </row>
    <row r="86" spans="1:14" ht="26.45" customHeight="1" x14ac:dyDescent="0.2">
      <c r="A86" s="25"/>
      <c r="B86" s="26" t="s">
        <v>98</v>
      </c>
      <c r="C86" s="26" t="s">
        <v>83</v>
      </c>
      <c r="D86" s="72" t="s">
        <v>86</v>
      </c>
      <c r="E86" s="73"/>
      <c r="F86" s="74">
        <f>F77/F70</f>
        <v>14.96414342629482</v>
      </c>
      <c r="G86" s="75"/>
      <c r="H86" s="76"/>
      <c r="I86" s="77"/>
      <c r="J86" s="78">
        <f t="shared" si="2"/>
        <v>14.96414342629482</v>
      </c>
      <c r="K86" s="79"/>
    </row>
    <row r="87" spans="1:14" ht="33.75" customHeight="1" x14ac:dyDescent="0.2">
      <c r="A87" s="25"/>
      <c r="B87" s="29" t="s">
        <v>99</v>
      </c>
      <c r="C87" s="26" t="s">
        <v>83</v>
      </c>
      <c r="D87" s="72" t="s">
        <v>86</v>
      </c>
      <c r="E87" s="73"/>
      <c r="F87" s="74">
        <f>F77/F69</f>
        <v>939</v>
      </c>
      <c r="G87" s="75"/>
      <c r="H87" s="76"/>
      <c r="I87" s="77"/>
      <c r="J87" s="78">
        <f t="shared" si="2"/>
        <v>939</v>
      </c>
      <c r="K87" s="79"/>
    </row>
    <row r="88" spans="1:14" ht="33.75" customHeight="1" x14ac:dyDescent="0.2">
      <c r="A88" s="25"/>
      <c r="B88" s="35" t="s">
        <v>100</v>
      </c>
      <c r="C88" s="26" t="s">
        <v>79</v>
      </c>
      <c r="D88" s="58" t="s">
        <v>86</v>
      </c>
      <c r="E88" s="58"/>
      <c r="F88" s="80">
        <f>D52/F80</f>
        <v>250000</v>
      </c>
      <c r="G88" s="81"/>
      <c r="H88" s="76"/>
      <c r="I88" s="77"/>
      <c r="J88" s="76">
        <f t="shared" si="2"/>
        <v>250000</v>
      </c>
      <c r="K88" s="77"/>
    </row>
    <row r="89" spans="1:14" ht="33.75" customHeight="1" x14ac:dyDescent="0.2">
      <c r="A89" s="32"/>
      <c r="B89" s="26" t="s">
        <v>101</v>
      </c>
      <c r="C89" s="26" t="s">
        <v>79</v>
      </c>
      <c r="D89" s="58" t="s">
        <v>86</v>
      </c>
      <c r="E89" s="58"/>
      <c r="F89" s="70"/>
      <c r="G89" s="70"/>
      <c r="H89" s="71">
        <f>F54/1</f>
        <v>10674352.6</v>
      </c>
      <c r="I89" s="71"/>
      <c r="J89" s="71">
        <f t="shared" si="2"/>
        <v>10674352.6</v>
      </c>
      <c r="K89" s="71"/>
    </row>
    <row r="90" spans="1:14" ht="39.75" customHeight="1" x14ac:dyDescent="0.2">
      <c r="A90" s="32"/>
      <c r="B90" s="35" t="s">
        <v>102</v>
      </c>
      <c r="C90" s="26" t="s">
        <v>79</v>
      </c>
      <c r="D90" s="58" t="s">
        <v>86</v>
      </c>
      <c r="E90" s="58"/>
      <c r="F90" s="70">
        <v>673884.15</v>
      </c>
      <c r="G90" s="70"/>
      <c r="H90" s="71"/>
      <c r="I90" s="71"/>
      <c r="J90" s="71">
        <f t="shared" si="2"/>
        <v>673884.15</v>
      </c>
      <c r="K90" s="71"/>
    </row>
    <row r="91" spans="1:14" ht="21.75" customHeight="1" x14ac:dyDescent="0.2">
      <c r="A91" s="25">
        <v>4</v>
      </c>
      <c r="B91" s="23" t="s">
        <v>103</v>
      </c>
      <c r="C91" s="26"/>
      <c r="D91" s="58"/>
      <c r="E91" s="58"/>
      <c r="F91" s="67"/>
      <c r="G91" s="67"/>
      <c r="H91" s="68"/>
      <c r="I91" s="68"/>
      <c r="J91" s="67"/>
      <c r="K91" s="67"/>
    </row>
    <row r="92" spans="1:14" ht="39.200000000000003" customHeight="1" x14ac:dyDescent="0.2">
      <c r="A92" s="25"/>
      <c r="B92" s="26" t="s">
        <v>104</v>
      </c>
      <c r="C92" s="26" t="s">
        <v>105</v>
      </c>
      <c r="D92" s="58" t="s">
        <v>86</v>
      </c>
      <c r="E92" s="58"/>
      <c r="F92" s="63">
        <v>10</v>
      </c>
      <c r="G92" s="63"/>
      <c r="H92" s="69"/>
      <c r="I92" s="69"/>
      <c r="J92" s="63">
        <f t="shared" si="2"/>
        <v>10</v>
      </c>
      <c r="K92" s="63"/>
      <c r="N92" s="36"/>
    </row>
    <row r="93" spans="1:14" ht="40.700000000000003" customHeight="1" x14ac:dyDescent="0.2">
      <c r="A93" s="37"/>
      <c r="B93" s="26" t="s">
        <v>106</v>
      </c>
      <c r="C93" s="26" t="s">
        <v>105</v>
      </c>
      <c r="D93" s="58" t="s">
        <v>86</v>
      </c>
      <c r="E93" s="58"/>
      <c r="F93" s="63"/>
      <c r="G93" s="63"/>
      <c r="H93" s="63">
        <v>134.30000000000001</v>
      </c>
      <c r="I93" s="63"/>
      <c r="J93" s="63">
        <f t="shared" si="2"/>
        <v>134.30000000000001</v>
      </c>
      <c r="K93" s="63"/>
      <c r="L93" s="33"/>
    </row>
    <row r="94" spans="1:14" ht="40.700000000000003" customHeight="1" x14ac:dyDescent="0.2">
      <c r="A94" s="24"/>
      <c r="B94" s="29" t="s">
        <v>107</v>
      </c>
      <c r="C94" s="26" t="s">
        <v>105</v>
      </c>
      <c r="D94" s="58" t="s">
        <v>86</v>
      </c>
      <c r="E94" s="58"/>
      <c r="F94" s="61">
        <v>100</v>
      </c>
      <c r="G94" s="62"/>
      <c r="H94" s="61"/>
      <c r="I94" s="62"/>
      <c r="J94" s="63">
        <f t="shared" si="2"/>
        <v>100</v>
      </c>
      <c r="K94" s="63"/>
      <c r="M94" s="53"/>
      <c r="N94" s="53"/>
    </row>
    <row r="95" spans="1:14" ht="72" customHeight="1" x14ac:dyDescent="0.2">
      <c r="A95" s="26"/>
      <c r="B95" s="26" t="s">
        <v>108</v>
      </c>
      <c r="C95" s="26" t="s">
        <v>105</v>
      </c>
      <c r="D95" s="58" t="s">
        <v>86</v>
      </c>
      <c r="E95" s="58"/>
      <c r="F95" s="59"/>
      <c r="G95" s="60"/>
      <c r="H95" s="61">
        <v>86.3</v>
      </c>
      <c r="I95" s="62"/>
      <c r="J95" s="63">
        <f t="shared" si="2"/>
        <v>86.3</v>
      </c>
      <c r="K95" s="63"/>
      <c r="M95" s="17"/>
      <c r="N95" s="17"/>
    </row>
    <row r="96" spans="1:14" s="30" customFormat="1" ht="32.25" customHeight="1" x14ac:dyDescent="0.2">
      <c r="A96" s="38"/>
      <c r="B96" s="35" t="s">
        <v>109</v>
      </c>
      <c r="C96" s="35" t="s">
        <v>105</v>
      </c>
      <c r="D96" s="64" t="s">
        <v>86</v>
      </c>
      <c r="E96" s="64"/>
      <c r="F96" s="65">
        <v>89.5</v>
      </c>
      <c r="G96" s="66"/>
      <c r="H96" s="65"/>
      <c r="I96" s="66"/>
      <c r="J96" s="65">
        <f>F96</f>
        <v>89.5</v>
      </c>
      <c r="K96" s="66"/>
    </row>
    <row r="97" spans="1:18" s="41" customFormat="1" ht="32.25" customHeight="1" x14ac:dyDescent="0.25">
      <c r="A97" s="55" t="s">
        <v>110</v>
      </c>
      <c r="B97" s="55"/>
      <c r="C97" s="39"/>
      <c r="D97" s="39"/>
      <c r="E97" s="40"/>
      <c r="F97" s="39"/>
      <c r="G97" s="39"/>
      <c r="H97" s="56" t="s">
        <v>111</v>
      </c>
      <c r="I97" s="56"/>
      <c r="J97" s="56"/>
      <c r="K97" s="56"/>
    </row>
    <row r="98" spans="1:18" s="41" customFormat="1" ht="63.75" customHeight="1" x14ac:dyDescent="0.25">
      <c r="A98" s="55" t="s">
        <v>112</v>
      </c>
      <c r="B98" s="55"/>
      <c r="C98" s="39"/>
      <c r="D98" s="39"/>
      <c r="E98" s="42" t="s">
        <v>113</v>
      </c>
      <c r="F98" s="43"/>
      <c r="G98" s="43"/>
      <c r="H98" s="49" t="s">
        <v>114</v>
      </c>
      <c r="I98" s="50"/>
      <c r="J98" s="50"/>
      <c r="K98" s="50"/>
    </row>
    <row r="99" spans="1:18" s="41" customFormat="1" ht="21.75" customHeight="1" x14ac:dyDescent="0.25">
      <c r="A99" s="55" t="s">
        <v>115</v>
      </c>
      <c r="B99" s="55"/>
      <c r="C99" s="39"/>
      <c r="D99" s="39"/>
      <c r="E99" s="39"/>
      <c r="F99" s="39"/>
      <c r="G99" s="39"/>
      <c r="H99" s="57"/>
      <c r="I99" s="57"/>
      <c r="J99" s="57"/>
      <c r="K99" s="57"/>
    </row>
    <row r="100" spans="1:18" s="41" customFormat="1" ht="21.6" customHeight="1" x14ac:dyDescent="0.25">
      <c r="A100" s="44"/>
      <c r="B100" s="39"/>
      <c r="C100" s="39"/>
      <c r="D100" s="39"/>
      <c r="E100" s="40"/>
      <c r="F100" s="39"/>
      <c r="G100" s="39"/>
      <c r="H100" s="48" t="s">
        <v>116</v>
      </c>
      <c r="I100" s="48"/>
      <c r="J100" s="48"/>
      <c r="K100" s="48"/>
    </row>
    <row r="101" spans="1:18" s="41" customFormat="1" ht="47.25" customHeight="1" x14ac:dyDescent="0.2">
      <c r="A101" s="44" t="s">
        <v>117</v>
      </c>
      <c r="B101" s="39" t="s">
        <v>121</v>
      </c>
      <c r="C101" s="44"/>
      <c r="D101" s="39"/>
      <c r="E101" s="42" t="s">
        <v>113</v>
      </c>
      <c r="F101" s="42"/>
      <c r="G101" s="43"/>
      <c r="H101" s="49" t="s">
        <v>114</v>
      </c>
      <c r="I101" s="50"/>
      <c r="J101" s="50"/>
      <c r="K101" s="50"/>
      <c r="M101" s="51"/>
      <c r="N101" s="51"/>
      <c r="O101" s="51"/>
      <c r="P101" s="51"/>
    </row>
    <row r="102" spans="1:18" ht="15.75" customHeight="1" x14ac:dyDescent="0.2">
      <c r="A102" s="45"/>
      <c r="B102" s="52" t="s">
        <v>118</v>
      </c>
      <c r="C102" s="52"/>
      <c r="D102" s="52"/>
      <c r="E102" s="45"/>
      <c r="F102" s="45"/>
      <c r="G102" s="45"/>
      <c r="H102" s="45"/>
      <c r="I102" s="45"/>
      <c r="J102" s="45"/>
      <c r="K102" s="45"/>
      <c r="N102" s="53"/>
      <c r="O102" s="53"/>
    </row>
    <row r="103" spans="1:18" x14ac:dyDescent="0.2">
      <c r="A103" s="45"/>
      <c r="B103" s="46" t="s">
        <v>119</v>
      </c>
      <c r="C103" s="45"/>
      <c r="D103" s="45"/>
      <c r="E103" s="45"/>
      <c r="F103" s="45"/>
      <c r="G103" s="45"/>
      <c r="H103" s="45"/>
      <c r="I103" s="45"/>
      <c r="J103" s="45"/>
      <c r="K103" s="45"/>
      <c r="N103" s="17"/>
      <c r="O103" s="17"/>
    </row>
    <row r="104" spans="1:18" x14ac:dyDescent="0.2">
      <c r="A104" s="54"/>
      <c r="B104" s="54"/>
      <c r="M104" s="30"/>
      <c r="N104" s="30"/>
      <c r="O104" s="30"/>
      <c r="P104" s="30"/>
      <c r="Q104" s="30"/>
      <c r="R104" s="30"/>
    </row>
    <row r="105" spans="1:18" x14ac:dyDescent="0.2">
      <c r="M105" s="41"/>
      <c r="N105" s="41"/>
      <c r="O105" s="41"/>
      <c r="P105" s="41"/>
      <c r="Q105" s="41"/>
      <c r="R105" s="41"/>
    </row>
    <row r="106" spans="1:18" x14ac:dyDescent="0.2">
      <c r="M106" s="41"/>
      <c r="N106" s="41"/>
      <c r="O106" s="41"/>
      <c r="P106" s="41"/>
      <c r="Q106" s="41"/>
      <c r="R106" s="41"/>
    </row>
  </sheetData>
  <mergeCells count="24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A33:K33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A47:H47"/>
    <mergeCell ref="A48:I48"/>
    <mergeCell ref="B49:C49"/>
    <mergeCell ref="D49:E49"/>
    <mergeCell ref="F49:G49"/>
    <mergeCell ref="H49:I49"/>
    <mergeCell ref="M53:N53"/>
    <mergeCell ref="O53:P53"/>
    <mergeCell ref="Q53:R53"/>
    <mergeCell ref="B54:C54"/>
    <mergeCell ref="D54:E54"/>
    <mergeCell ref="F54:G54"/>
    <mergeCell ref="H54:I54"/>
    <mergeCell ref="B52:C52"/>
    <mergeCell ref="D52:E52"/>
    <mergeCell ref="F52:G52"/>
    <mergeCell ref="H52:I52"/>
    <mergeCell ref="B53:C53"/>
    <mergeCell ref="D53:E53"/>
    <mergeCell ref="F53:G53"/>
    <mergeCell ref="H53:I53"/>
    <mergeCell ref="A59:C59"/>
    <mergeCell ref="D59:E59"/>
    <mergeCell ref="F59:G59"/>
    <mergeCell ref="H59:I59"/>
    <mergeCell ref="A60:C60"/>
    <mergeCell ref="D60:E60"/>
    <mergeCell ref="F60:G60"/>
    <mergeCell ref="H60:I60"/>
    <mergeCell ref="Q55:R55"/>
    <mergeCell ref="M56:N56"/>
    <mergeCell ref="O56:P56"/>
    <mergeCell ref="Q56:R56"/>
    <mergeCell ref="A57:H57"/>
    <mergeCell ref="A58:I58"/>
    <mergeCell ref="A55:C55"/>
    <mergeCell ref="D55:E55"/>
    <mergeCell ref="F55:G55"/>
    <mergeCell ref="H55:I55"/>
    <mergeCell ref="M55:N55"/>
    <mergeCell ref="O55:P55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D69:E69"/>
    <mergeCell ref="F69:G69"/>
    <mergeCell ref="H69:I69"/>
    <mergeCell ref="J69:K69"/>
    <mergeCell ref="D70:E70"/>
    <mergeCell ref="F70:G70"/>
    <mergeCell ref="H70:I70"/>
    <mergeCell ref="J70:K70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L70:O70"/>
    <mergeCell ref="D71:E71"/>
    <mergeCell ref="F71:G71"/>
    <mergeCell ref="H71:I71"/>
    <mergeCell ref="J71:K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7:E77"/>
    <mergeCell ref="F77:G77"/>
    <mergeCell ref="H77:I77"/>
    <mergeCell ref="J77:K77"/>
    <mergeCell ref="L77:O77"/>
    <mergeCell ref="D78:E78"/>
    <mergeCell ref="F78:G78"/>
    <mergeCell ref="H78:I78"/>
    <mergeCell ref="J78:K78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M94:N94"/>
    <mergeCell ref="D95:E95"/>
    <mergeCell ref="F95:G95"/>
    <mergeCell ref="H95:I95"/>
    <mergeCell ref="J95:K95"/>
    <mergeCell ref="D96:E96"/>
    <mergeCell ref="F96:G96"/>
    <mergeCell ref="H96:I96"/>
    <mergeCell ref="J96:K96"/>
    <mergeCell ref="H100:K100"/>
    <mergeCell ref="H101:K101"/>
    <mergeCell ref="M101:P101"/>
    <mergeCell ref="B102:D102"/>
    <mergeCell ref="N102:O102"/>
    <mergeCell ref="A104:B104"/>
    <mergeCell ref="A97:B97"/>
    <mergeCell ref="H97:K97"/>
    <mergeCell ref="A98:B98"/>
    <mergeCell ref="H98:K98"/>
    <mergeCell ref="A99:B99"/>
    <mergeCell ref="H99:K99"/>
  </mergeCells>
  <pageMargins left="0.62992125984251968" right="0.23622047244094491" top="0.35433070866141736" bottom="0.15748031496062992" header="0.31496062992125984" footer="0.31496062992125984"/>
  <pageSetup paperSize="9" scale="53" fitToHeight="4" orientation="landscape" r:id="rId1"/>
  <rowBreaks count="2" manualBreakCount="2">
    <brk id="21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2024-01-10T12:19:17Z</dcterms:created>
  <dcterms:modified xsi:type="dcterms:W3CDTF">2024-01-10T13:16:30Z</dcterms:modified>
</cp:coreProperties>
</file>