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110\паспорт освіта\"/>
    </mc:Choice>
  </mc:AlternateContent>
  <bookViews>
    <workbookView xWindow="435" yWindow="75" windowWidth="25245" windowHeight="9105"/>
  </bookViews>
  <sheets>
    <sheet name="0611010" sheetId="1" r:id="rId1"/>
  </sheets>
  <definedNames>
    <definedName name="_xlnm.Print_Area" localSheetId="0">'0611010'!$A$2:$K$120</definedName>
  </definedNames>
  <calcPr calcId="152511"/>
</workbook>
</file>

<file path=xl/calcChain.xml><?xml version="1.0" encoding="utf-8"?>
<calcChain xmlns="http://schemas.openxmlformats.org/spreadsheetml/2006/main">
  <c r="J112" i="1" l="1"/>
  <c r="J111" i="1"/>
  <c r="J110" i="1"/>
  <c r="J109" i="1"/>
  <c r="J108" i="1"/>
  <c r="J107" i="1"/>
  <c r="J105" i="1"/>
  <c r="J103" i="1"/>
  <c r="F102" i="1"/>
  <c r="J102" i="1" s="1"/>
  <c r="F101" i="1"/>
  <c r="J101" i="1" s="1"/>
  <c r="F100" i="1"/>
  <c r="J100" i="1" s="1"/>
  <c r="J95" i="1"/>
  <c r="J94" i="1"/>
  <c r="J93" i="1"/>
  <c r="J92" i="1"/>
  <c r="J91" i="1"/>
  <c r="J90" i="1"/>
  <c r="J89" i="1"/>
  <c r="J88" i="1"/>
  <c r="J87" i="1"/>
  <c r="J85" i="1"/>
  <c r="J84" i="1"/>
  <c r="J83" i="1"/>
  <c r="J82" i="1"/>
  <c r="J81" i="1"/>
  <c r="H73" i="1"/>
  <c r="H65" i="1"/>
  <c r="H64" i="1"/>
  <c r="F64" i="1"/>
  <c r="F63" i="1"/>
  <c r="D63" i="1"/>
  <c r="D66" i="1" s="1"/>
  <c r="D72" i="1" s="1"/>
  <c r="D74" i="1" s="1"/>
  <c r="F99" i="1" s="1"/>
  <c r="F62" i="1"/>
  <c r="D62" i="1"/>
  <c r="H62" i="1" l="1"/>
  <c r="F66" i="1"/>
  <c r="F72" i="1" s="1"/>
  <c r="H72" i="1" s="1"/>
  <c r="H74" i="1" s="1"/>
  <c r="H63" i="1"/>
  <c r="H66" i="1" s="1"/>
  <c r="F74" i="1" l="1"/>
  <c r="H99" i="1" s="1"/>
  <c r="J99" i="1" s="1"/>
</calcChain>
</file>

<file path=xl/sharedStrings.xml><?xml version="1.0" encoding="utf-8"?>
<sst xmlns="http://schemas.openxmlformats.org/spreadsheetml/2006/main" count="196" uniqueCount="136">
  <si>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</si>
  <si>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</si>
  <si>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</si>
  <si>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</si>
  <si>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</si>
  <si>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</si>
  <si>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</si>
  <si>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</si>
  <si>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0611010    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</si>
  <si>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1010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</si>
  <si>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0910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</si>
  <si>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 xml:space="preserve">Надання  дошкільної освіти 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</si>
  <si>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</si>
  <si>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745 415 650,42 гривень, у тому числі загального фонду — 635 243 304,42 гривень та спеціального фонду — 110 172 346,00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</si>
  <si>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</si>
  <si>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254к/96-ВР (із змінами і доповненнями)</t>
  </si>
  <si>
    <t>Бюджетний кодекс України від 08.07.2010 року №2456-VІ (із змінами і доповненнями)</t>
  </si>
  <si>
    <t>Закон України від 26.04.2001 року "Про охорону дитинства" № 2402-III  (із змінами і доповненнями)</t>
  </si>
  <si>
    <t>Закон України  від 05.09.2017 року № 2145- VІІI “Про освіту” (із змінами і доповненнями)</t>
  </si>
  <si>
    <t>Закон України від 06.06.2024 року № 3788-IX "Про дошкільну освіту" (із змінами і доповненнями)</t>
  </si>
  <si>
    <t xml:space="preserve">Закон України від 19.11.2024 року № 4059-IX  "Про Державний бюджет України на 2025 рік" </t>
  </si>
  <si>
    <t>Указ Президента України від 24.02.2022 року № 64/2022 «Про введення воєнного стану в Україні»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</si>
  <si>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</si>
  <si>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 від 26.08.2014 року 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</si>
  <si>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20.09.2017 року № 793 "Про затвердження складових Програмної класифікації видатків та кредитування місцевого бюджету" (із змінами і доповненнями)</t>
  </si>
  <si>
    <t>Наказ Державної служби якості освіти України від 30.11.2020 року № 01-11/71 "Про затвердження Методичних рекомендацій з питань формування внутрішньої системи забезпечення якості освіти у закладах дошкільної освіти"</t>
  </si>
  <si>
    <t>Наказ Міністерства фінансів України від 26.09.2005 року № 557 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</si>
  <si>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 № 102 "Про затвердження Інструкції про порядок обчислення заробітної плати працівників освіти"  (із змінами і доповненнями)</t>
  </si>
  <si>
    <t>Наказ Міністерством освіти і науки від 23.04.2018 року № 414 "Про затвердження Типового переліку допоміжних засобів для навчання (спеціальних засобів корекції психофізичного розвитку) осіб з особливими освітніми потребами, які навчаються в закладах освіти" (із змінами і доповненнями)</t>
  </si>
  <si>
    <t>Наказ Міністерства освіти і науки України від 08.06.2018  № 609 «Про затвердження Примірного положення про команду психолого-педагогічного супроводу дитини з особливими освітніми потребами в закладі загальної середньої та дошкільної освіти»</t>
  </si>
  <si>
    <t>Наказ Міністерства охорони здоров’я України від 24.03.2016 року № 234 "Про затвердження Санітарного регламенту для дошкільних навчальних закладів"</t>
  </si>
  <si>
    <t>Постанова Кабінету Міністрів України від 28.12.2021 року № 1391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</si>
  <si>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 Кабінету Міністрів України  від 30.08.2002 року № 1298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</si>
  <si>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</si>
  <si>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 Кабінету Міністрів України від 10.04.2019 року № 530 "Про затвердження Порядку організації інклюзивного навчання у закладах дошкільної освіти" (із змінами і доповненнями)</t>
  </si>
  <si>
    <t>Постанова Кабінету Міністрів України від 24.03.2021 року № 305 "Про затвердження норм та Порядку організації харчування у закладах освіти та дитячих закладах оздоровлення та відпочинку" (із змінами і доповненнями)</t>
  </si>
  <si>
    <t>Постанова Кабінету Міністрів України від 09.12.2020 року № 1289 "Про затвердження Порядку забезпечення допоміжними засобами для навчання осіб з особливими освітніми потребами у закладах освіти" (із змінами і доповненнями)</t>
  </si>
  <si>
    <t>Рішення сесії Хмельницької міської ради від 15.12.2021 року № 45  Комплексна програма "Піклування" в м.Хмельницькому на 2022-2026 роки (із змінами і доповненнями)</t>
  </si>
  <si>
    <t>Рішення сесії Хмельницької міської ради від 04.03.2015 року № 14 "Про встановлення розміру батьківської плати за харчування дітей в дошкільних навчальних закладах м. Хмельницького" (із змінами і доповненнями)</t>
  </si>
  <si>
    <t>Рішення сесії Хмельницької міської ради від 21.12.2022 року № 33 "Про встановлення соціальних гарантій для окремих категорій осіб та затвердження Порядку звільнення від сплати за харчування у закладах дошкільної та закладах загальної середньої освіти Хмельницької міської територіальної громади"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</si>
  <si>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</si>
  <si>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</si>
  <si>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27.03.2025 року № 6 "Про внесення змін до бюджету Хмельницької міської територіальної громади на 2025 рік"</t>
  </si>
  <si>
    <t>Рішення сесії Хмельницької міської ради від 27.06.2025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</si>
  <si>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</si>
  <si>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</si>
  <si>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</si>
  <si>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</si>
  <si>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Реалізація основних завдань дошкільної освіти, збереження та зміцнення фізичного і психологічного здоров’я  дітей, формування їх особистості, розвиток творчих здібностей та нахилів, забезпечення соціальної адаптації та готовності продовжувати освіту</t>
  </si>
  <si>
    <t>Надання всебічної допомоги сім’ї у розвитку, вихованні та навчанні дитини</t>
  </si>
  <si>
    <t>Забезпечення доступності дошкільної освіти в комунальних закладах освіти у межах державних вимог до змісту, рівня й обсягу дошкільної освіти та обов’язкову дошкільну освіту дітей старшого дошкільного віку</t>
  </si>
  <si>
    <r>
      <t>7. Мета бюджетної програми:</t>
    </r>
    <r>
      <rPr>
        <u/>
        <sz val="12"/>
        <rFont val="Times New Roman"/>
        <family val="1"/>
        <charset val="204"/>
      </rPr>
      <t> Забезпечення надання дошкільної освіти навчальними закладами Хмельницької міської територіальної громади</t>
    </r>
  </si>
  <si>
    <t> 8.Завдання бюджетної програми:</t>
  </si>
  <si>
    <t>Завдання</t>
  </si>
  <si>
    <t>Створення належних умов для надання якісної дошкільної освіти та виховання дітей</t>
  </si>
  <si>
    <t>Створення та забезпечення здорового, безпечного, комфортного середовища для всіх учасників процесу</t>
  </si>
  <si>
    <t>Підвищення якості освітньої діяльності закладу</t>
  </si>
  <si>
    <t>Створення безбар'єрного простору та організація роботи з дітьми з особливими освітніми потребами</t>
  </si>
  <si>
    <t>Протидія та профілактика булінгу в навчальних закладах освіти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</si>
  <si>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</si>
  <si>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</si>
  <si>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</si>
  <si>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</si>
  <si>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</si>
  <si>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</si>
  <si>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належного функціонування закладів освіти</t>
  </si>
  <si>
    <t>Організація харчування в закладах освіти</t>
  </si>
  <si>
    <t>Придбання предметів та обладнання довгострокового користування</t>
  </si>
  <si>
    <t xml:space="preserve">Проведення капітальних ремонтів 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</si>
  <si>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</si>
  <si>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</si>
  <si>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</si>
  <si>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</si>
  <si>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 xml:space="preserve">Програма бюджетування за участі громадськості (Бюджет участі) Хмельницької міської територіальної громади на 2024-2026 роки (із змінами)
</t>
  </si>
  <si>
    <t>11. Результативні показники бюджетної програми:</t>
  </si>
  <si>
    <t>Показник</t>
  </si>
  <si>
    <t>Один иця вим.</t>
  </si>
  <si>
    <t>Джерело інформації</t>
  </si>
  <si>
    <t>затрат</t>
  </si>
  <si>
    <t>Кількість закладів, які надають дошкільну освіту</t>
  </si>
  <si>
    <t>од.</t>
  </si>
  <si>
    <t xml:space="preserve">Мережа закладів </t>
  </si>
  <si>
    <t>Кількість груп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</si>
  <si>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</si>
  <si>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</si>
  <si>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</si>
  <si>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спеціалістів</t>
  </si>
  <si>
    <t>робітники</t>
  </si>
  <si>
    <t>продукту</t>
  </si>
  <si>
    <t xml:space="preserve">Кількість дітей, що відвідують заклади, які надають дошкільну освіту </t>
  </si>
  <si>
    <t>осіб</t>
  </si>
  <si>
    <t>Мережа закладів (від 18.10.24 року)</t>
  </si>
  <si>
    <t>Кількість дітей віком від 0 до 5 років</t>
  </si>
  <si>
    <t>з них кількість дітей з ООП</t>
  </si>
  <si>
    <t>Мережа закладів, звітність</t>
  </si>
  <si>
    <t>Кількість дітей віком від 5 до 6 (7) років</t>
  </si>
  <si>
    <t>Кількість закладів, у яких буде реалізовано громадські проєкти (Бюджет участі)</t>
  </si>
  <si>
    <t>Планова кількість днів харчування вихованців</t>
  </si>
  <si>
    <t>днів</t>
  </si>
  <si>
    <t>Розрахунок</t>
  </si>
  <si>
    <t xml:space="preserve">Вартість харчування дітей </t>
  </si>
  <si>
    <t>грн</t>
  </si>
  <si>
    <t>Вартість харчування дітей в літній період</t>
  </si>
  <si>
    <t xml:space="preserve">Кількість закладів, в яких будуть проведені поточні ремонти </t>
  </si>
  <si>
    <t>Рішення сесії від 27.03.25 року № 6; рішення сесії від 27.06.25 року № 4; рішення сесії від 11.09.25 № 2</t>
  </si>
  <si>
    <t>Рішення сесії від 27.06.25 року № 4</t>
  </si>
  <si>
    <t>Кількість закладів, в яких буде проведений капітальний ремонт</t>
  </si>
  <si>
    <t>Рішення сесії від 11.09.25 № 2</t>
  </si>
  <si>
    <t>ефективності</t>
  </si>
  <si>
    <t>Витрати на перебування однієї дитини в закладі дошкільної освіти</t>
  </si>
  <si>
    <t>Чисельність дітей в розрахунку на одного педагогічного працівника</t>
  </si>
  <si>
    <t>Чисельність дітей в розрахунку на одну штатну одиницю</t>
  </si>
  <si>
    <t>Діто-дні відвідування</t>
  </si>
  <si>
    <t xml:space="preserve">Середні витрати на проведення поточних ремонтів одного навчального закладу дошкільної освіти </t>
  </si>
  <si>
    <t>Середні витрати на один заклад дошкільної освіти на реалізацію громадського проєкту (Бюджет участі)</t>
  </si>
  <si>
    <t xml:space="preserve">Середні витрати на проведення капітального ремонту одного закладу дошкільної освіти </t>
  </si>
  <si>
    <t>якості</t>
  </si>
  <si>
    <t>Динаміка охоплення дітей віком від 0 до 5 років дошкільною освітою</t>
  </si>
  <si>
    <t>%</t>
  </si>
  <si>
    <t>Звітність</t>
  </si>
  <si>
    <t>Динаміка охоплення дітей віком від 5 до 6 (7) років дошкільною освітою</t>
  </si>
  <si>
    <t>Відсоток закладів дошкільної освіти, в яких створено безбар’єрний доступ та умови для інклюзивного навчання</t>
  </si>
  <si>
    <t>Відсоток відвідування</t>
  </si>
  <si>
    <t>Динаміка росту власних надходжень в порівнянні з минулим роком</t>
  </si>
  <si>
    <t>Відсоток захищених статей загального фонду видатків в загальному обсязі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</si>
  <si>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</si>
  <si>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</si>
  <si>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</si>
  <si>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</si>
  <si>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</si>
  <si>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</si>
  <si>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</si>
  <si>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</si>
  <si>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</si>
  <si>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t>Ярослава Балабась (0382) 70 46 06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</si>
  <si>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вересня 2025 року № 178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</si>
</sst>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#,##0.00\ _₽"/>
    <numFmt numFmtId="165" formatCode="#,##0.00\ _₴"/>
    <numFmt numFmtId="166" formatCode="#,##0\ _₴"/>
    <numFmt numFmtId="167" formatCode="#,##0.0\ _₴"/>
    <numFmt numFmtId="168" formatCode="0.0"/>
  </numFmts>
  <fonts count="30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1" fillId="0" borderId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1" fillId="0" borderId="0"/>
    <xf numFmtId="0" fontId="2" fillId="0" borderId="0"/>
    <xf numFmtId="0" fontId="25" fillId="0" borderId="0"/>
    <xf numFmtId="0" fontId="21" fillId="0" borderId="0"/>
    <xf numFmtId="0" fontId="27" fillId="0" borderId="0"/>
    <xf numFmtId="0" fontId="28" fillId="0" borderId="0"/>
    <xf numFmtId="0" fontId="1" fillId="0" borderId="0"/>
    <xf numFmtId="0" fontId="19" fillId="18" borderId="15" applyNumberFormat="0" applyFont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4" fontId="2" fillId="0" borderId="0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 shrinkToFit="1"/>
    </xf>
    <xf numFmtId="1" fontId="13" fillId="0" borderId="0" xfId="0" applyNumberFormat="1" applyFont="1" applyFill="1" applyBorder="1" applyAlignment="1">
      <alignment vertical="center" wrapText="1" shrinkToFit="1"/>
    </xf>
    <xf numFmtId="4" fontId="14" fillId="0" borderId="0" xfId="0" applyNumberFormat="1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3" fillId="0" borderId="0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168" fontId="18" fillId="0" borderId="0" xfId="0" applyNumberFormat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wrapText="1"/>
    </xf>
    <xf numFmtId="0" fontId="3" fillId="0" borderId="6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6" fontId="3" fillId="0" borderId="2" xfId="0" applyNumberFormat="1" applyFont="1" applyFill="1" applyBorder="1" applyAlignment="1">
      <alignment horizontal="center" vertical="center" wrapText="1" shrinkToFit="1"/>
    </xf>
    <xf numFmtId="167" fontId="3" fillId="0" borderId="2" xfId="0" applyNumberFormat="1" applyFont="1" applyFill="1" applyBorder="1" applyAlignment="1">
      <alignment horizontal="center" vertical="center" wrapText="1" shrinkToFit="1"/>
    </xf>
    <xf numFmtId="167" fontId="3" fillId="0" borderId="3" xfId="0" applyNumberFormat="1" applyFont="1" applyFill="1" applyBorder="1" applyAlignment="1">
      <alignment horizontal="center" vertical="center" wrapText="1" shrinkToFit="1"/>
    </xf>
    <xf numFmtId="167" fontId="3" fillId="0" borderId="5" xfId="0" applyNumberFormat="1" applyFont="1" applyFill="1" applyBorder="1" applyAlignment="1">
      <alignment horizontal="center" vertical="center" wrapText="1" shrinkToFit="1"/>
    </xf>
    <xf numFmtId="167" fontId="3" fillId="0" borderId="3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 shrinkToFit="1"/>
    </xf>
    <xf numFmtId="166" fontId="3" fillId="0" borderId="5" xfId="0" applyNumberFormat="1" applyFont="1" applyFill="1" applyBorder="1" applyAlignment="1">
      <alignment horizontal="center" vertical="center" wrapText="1" shrinkToFit="1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 shrinkToFit="1"/>
    </xf>
    <xf numFmtId="165" fontId="3" fillId="0" borderId="5" xfId="1" applyNumberFormat="1" applyFont="1" applyFill="1" applyBorder="1" applyAlignment="1">
      <alignment horizontal="center" vertical="center" wrapText="1" shrinkToFit="1"/>
    </xf>
    <xf numFmtId="165" fontId="9" fillId="0" borderId="2" xfId="0" applyNumberFormat="1" applyFont="1" applyFill="1" applyBorder="1" applyAlignment="1">
      <alignment horizontal="center" vertical="center" wrapText="1" shrinkToFi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166" fontId="3" fillId="0" borderId="3" xfId="1" applyNumberFormat="1" applyFont="1" applyFill="1" applyBorder="1" applyAlignment="1">
      <alignment horizontal="center" vertical="center" wrapText="1"/>
    </xf>
    <xf numFmtId="166" fontId="3" fillId="0" borderId="5" xfId="1" applyNumberFormat="1" applyFont="1" applyFill="1" applyBorder="1" applyAlignment="1">
      <alignment horizontal="center" vertical="center" wrapText="1"/>
    </xf>
    <xf numFmtId="166" fontId="3" fillId="0" borderId="3" xfId="1" applyNumberFormat="1" applyFont="1" applyFill="1" applyBorder="1" applyAlignment="1">
      <alignment horizontal="center" vertical="center" wrapText="1" shrinkToFit="1"/>
    </xf>
    <xf numFmtId="166" fontId="3" fillId="0" borderId="5" xfId="1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65" fontId="17" fillId="0" borderId="3" xfId="0" applyNumberFormat="1" applyFont="1" applyFill="1" applyBorder="1" applyAlignment="1">
      <alignment horizontal="center" vertical="center" wrapText="1"/>
    </xf>
    <xf numFmtId="165" fontId="17" fillId="0" borderId="5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6" fontId="17" fillId="0" borderId="3" xfId="0" applyNumberFormat="1" applyFont="1" applyFill="1" applyBorder="1" applyAlignment="1">
      <alignment horizontal="center" vertical="center" wrapText="1"/>
    </xf>
    <xf numFmtId="166" fontId="17" fillId="0" borderId="5" xfId="0" applyNumberFormat="1" applyFont="1" applyFill="1" applyBorder="1" applyAlignment="1">
      <alignment horizontal="center" vertical="center" wrapText="1"/>
    </xf>
    <xf numFmtId="166" fontId="15" fillId="0" borderId="3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166" fontId="15" fillId="0" borderId="2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 shrinkToFit="1"/>
    </xf>
    <xf numFmtId="165" fontId="9" fillId="0" borderId="5" xfId="0" applyNumberFormat="1" applyFont="1" applyFill="1" applyBorder="1" applyAlignment="1">
      <alignment horizontal="center"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4" fontId="9" fillId="0" borderId="2" xfId="0" applyNumberFormat="1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4" fontId="3" fillId="0" borderId="2" xfId="0" applyNumberFormat="1" applyFont="1" applyFill="1" applyBorder="1" applyAlignment="1">
      <alignment horizontal="right" vertical="center" wrapText="1" shrinkToFit="1"/>
    </xf>
    <xf numFmtId="4" fontId="9" fillId="2" borderId="2" xfId="0" applyNumberFormat="1" applyFont="1" applyFill="1" applyBorder="1" applyAlignment="1">
      <alignment horizontal="right" vertical="center" wrapText="1" shrinkToFit="1"/>
    </xf>
    <xf numFmtId="0" fontId="10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121"/>
  <sheetViews>
    <sheetView tabSelected="1" view="pageBreakPreview" zoomScale="70" zoomScaleNormal="100" zoomScaleSheetLayoutView="70" workbookViewId="0">
      <selection activeCell="G3" sqref="G3:K3"/>
    </sheetView>
  </sheetViews>
  <sheetFormatPr defaultColWidth="9.33203125" defaultRowHeight="12.75" x14ac:dyDescent="0.2"/>
  <cols>
    <col min="1" max="1" width="22.5" style="1" customWidth="1"/>
    <col min="2" max="2" width="47.3320312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22.33203125" style="1" customWidth="1"/>
    <col min="12" max="12" width="42.1640625" style="1" customWidth="1"/>
    <col min="13" max="13" width="16.33203125" style="1" customWidth="1"/>
    <col min="14" max="14" width="26.33203125" style="1" customWidth="1"/>
    <col min="15" max="15" width="29.1640625" style="1" customWidth="1"/>
    <col min="16" max="17" width="9.33203125" style="1"/>
    <col min="18" max="18" width="12.1640625" style="1" customWidth="1"/>
    <col min="19" max="19" width="9.33203125" style="1"/>
    <col min="20" max="20" width="19.6640625" style="1" customWidth="1"/>
    <col min="21" max="16384" width="9.33203125" style="1"/>
  </cols>
  <sheetData>
    <row r="1" spans="1:11" ht="3.2" customHeight="1" x14ac:dyDescent="0.2"/>
    <row r="2" spans="1:11" ht="89.45" customHeight="1" x14ac:dyDescent="0.2">
      <c r="B2" s="2"/>
      <c r="C2" s="2"/>
      <c r="D2" s="2"/>
      <c r="E2" s="2"/>
      <c r="F2" s="2"/>
      <c r="G2" s="130" t="s">
        <v>0</v>
      </c>
      <c r="H2" s="131"/>
      <c r="I2" s="131"/>
      <c r="J2" s="131"/>
      <c r="K2" s="131"/>
    </row>
    <row r="3" spans="1:11" ht="114.2" customHeight="1" x14ac:dyDescent="0.2">
      <c r="B3" s="2"/>
      <c r="C3" s="2"/>
      <c r="D3" s="2"/>
      <c r="E3" s="2"/>
      <c r="F3" s="2"/>
      <c r="G3" s="132" t="s">
        <v>135</v>
      </c>
      <c r="H3" s="132"/>
      <c r="I3" s="132"/>
      <c r="J3" s="132"/>
      <c r="K3" s="132"/>
    </row>
    <row r="4" spans="1:11" ht="40.700000000000003" customHeight="1" x14ac:dyDescent="0.2">
      <c r="A4" s="133" t="s">
        <v>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1" ht="129.19999999999999" customHeight="1" x14ac:dyDescent="0.2">
      <c r="A5" s="3" t="s">
        <v>2</v>
      </c>
      <c r="B5" s="128" t="s">
        <v>3</v>
      </c>
      <c r="C5" s="128"/>
      <c r="D5" s="128"/>
      <c r="E5" s="128"/>
      <c r="F5" s="128"/>
      <c r="G5" s="127" t="s">
        <v>4</v>
      </c>
      <c r="H5" s="127"/>
      <c r="I5" s="127"/>
      <c r="J5" s="127"/>
      <c r="K5" s="127"/>
    </row>
    <row r="6" spans="1:11" ht="119.25" customHeight="1" x14ac:dyDescent="0.2">
      <c r="A6" s="4" t="s">
        <v>5</v>
      </c>
      <c r="B6" s="128" t="s">
        <v>6</v>
      </c>
      <c r="C6" s="128"/>
      <c r="D6" s="128"/>
      <c r="E6" s="128"/>
      <c r="F6" s="128"/>
      <c r="G6" s="128" t="s">
        <v>7</v>
      </c>
      <c r="H6" s="128"/>
      <c r="I6" s="128"/>
      <c r="J6" s="128"/>
      <c r="K6" s="128"/>
    </row>
    <row r="7" spans="1:11" ht="143.44999999999999" customHeight="1" x14ac:dyDescent="0.2">
      <c r="A7" s="4" t="s">
        <v>8</v>
      </c>
      <c r="B7" s="127" t="s">
        <v>9</v>
      </c>
      <c r="C7" s="128"/>
      <c r="D7" s="5" t="s">
        <v>10</v>
      </c>
      <c r="E7" s="129" t="s">
        <v>11</v>
      </c>
      <c r="F7" s="128"/>
      <c r="G7" s="127" t="s">
        <v>12</v>
      </c>
      <c r="H7" s="128"/>
      <c r="I7" s="128"/>
      <c r="J7" s="128"/>
      <c r="K7" s="128"/>
    </row>
    <row r="8" spans="1:11" ht="21.75" customHeight="1" x14ac:dyDescent="0.2">
      <c r="A8" s="101" t="s">
        <v>13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 ht="16.5" customHeight="1" x14ac:dyDescent="0.2">
      <c r="A9" s="101" t="s">
        <v>14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ht="22.7" customHeight="1" x14ac:dyDescent="0.2">
      <c r="A10" s="121" t="s">
        <v>15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</row>
    <row r="11" spans="1:11" ht="22.7" customHeight="1" x14ac:dyDescent="0.2">
      <c r="A11" s="121" t="s">
        <v>16</v>
      </c>
      <c r="B11" s="121"/>
      <c r="C11" s="121"/>
      <c r="D11" s="121"/>
      <c r="E11" s="121"/>
      <c r="F11" s="121"/>
      <c r="G11" s="121"/>
      <c r="H11" s="121"/>
      <c r="I11" s="121"/>
      <c r="J11" s="6"/>
      <c r="K11" s="6"/>
    </row>
    <row r="12" spans="1:11" ht="18.75" customHeight="1" x14ac:dyDescent="0.2">
      <c r="A12" s="121" t="s">
        <v>17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</row>
    <row r="13" spans="1:11" ht="21.2" customHeight="1" x14ac:dyDescent="0.2">
      <c r="A13" s="121" t="s">
        <v>18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</row>
    <row r="14" spans="1:11" ht="18.75" customHeight="1" x14ac:dyDescent="0.2">
      <c r="A14" s="121" t="s">
        <v>19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</row>
    <row r="15" spans="1:11" ht="21.2" customHeight="1" x14ac:dyDescent="0.2">
      <c r="A15" s="121" t="s">
        <v>20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</row>
    <row r="16" spans="1:11" ht="18.75" customHeight="1" x14ac:dyDescent="0.2">
      <c r="A16" s="121" t="s">
        <v>21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</row>
    <row r="17" spans="1:11" ht="19.7" customHeight="1" x14ac:dyDescent="0.2">
      <c r="A17" s="121" t="s">
        <v>22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</row>
    <row r="18" spans="1:11" ht="25.15" customHeight="1" x14ac:dyDescent="0.2">
      <c r="A18" s="121" t="s">
        <v>23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</row>
    <row r="19" spans="1:11" ht="19.149999999999999" customHeight="1" x14ac:dyDescent="0.2">
      <c r="A19" s="121" t="s">
        <v>24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1:11" ht="25.15" customHeight="1" x14ac:dyDescent="0.2">
      <c r="A20" s="121" t="s">
        <v>25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ht="37.35" customHeight="1" x14ac:dyDescent="0.2">
      <c r="A21" s="123" t="s">
        <v>26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</row>
    <row r="22" spans="1:11" ht="27.95" customHeight="1" x14ac:dyDescent="0.2">
      <c r="A22" s="123" t="s">
        <v>27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</row>
    <row r="23" spans="1:11" ht="30.6" customHeight="1" x14ac:dyDescent="0.2">
      <c r="A23" s="123" t="s">
        <v>28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</row>
    <row r="24" spans="1:11" ht="43.5" customHeight="1" x14ac:dyDescent="0.2">
      <c r="A24" s="123" t="s">
        <v>29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</row>
    <row r="25" spans="1:11" ht="17.649999999999999" customHeight="1" x14ac:dyDescent="0.2">
      <c r="A25" s="123" t="s">
        <v>30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</row>
    <row r="26" spans="1:11" ht="38.1" customHeight="1" x14ac:dyDescent="0.2">
      <c r="A26" s="123" t="s">
        <v>31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</row>
    <row r="27" spans="1:11" ht="38.85" customHeight="1" x14ac:dyDescent="0.2">
      <c r="A27" s="121" t="s">
        <v>32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1" ht="23.25" customHeight="1" x14ac:dyDescent="0.2">
      <c r="A28" s="121" t="s">
        <v>33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</row>
    <row r="29" spans="1:11" ht="24.75" customHeight="1" x14ac:dyDescent="0.2">
      <c r="A29" s="121" t="s">
        <v>34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1:11" ht="22.7" customHeight="1" x14ac:dyDescent="0.2">
      <c r="A30" s="121" t="s">
        <v>35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</row>
    <row r="31" spans="1:11" ht="36.75" customHeight="1" x14ac:dyDescent="0.2">
      <c r="A31" s="121" t="s">
        <v>36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</row>
    <row r="32" spans="1:11" ht="21.75" customHeight="1" x14ac:dyDescent="0.2">
      <c r="A32" s="123" t="s">
        <v>37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11" ht="24.4" customHeight="1" x14ac:dyDescent="0.2">
      <c r="A33" s="123" t="s">
        <v>38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ht="36.75" customHeight="1" x14ac:dyDescent="0.2">
      <c r="A34" s="121" t="s">
        <v>39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</row>
    <row r="35" spans="1:11" ht="24" customHeight="1" x14ac:dyDescent="0.2">
      <c r="A35" s="121" t="s">
        <v>40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</row>
    <row r="36" spans="1:11" ht="18.399999999999999" customHeight="1" x14ac:dyDescent="0.2">
      <c r="A36" s="121" t="s">
        <v>41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</row>
    <row r="37" spans="1:11" ht="27.2" customHeight="1" x14ac:dyDescent="0.2">
      <c r="A37" s="122" t="s">
        <v>42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1:11" ht="24.4" customHeight="1" x14ac:dyDescent="0.2">
      <c r="A38" s="122" t="s">
        <v>43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1:11" ht="24.4" customHeight="1" x14ac:dyDescent="0.2">
      <c r="A39" s="122" t="s">
        <v>44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1:11" ht="20.45" customHeight="1" x14ac:dyDescent="0.2">
      <c r="A40" s="101" t="s">
        <v>45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</row>
    <row r="41" spans="1:11" ht="9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9.149999999999999" customHeight="1" x14ac:dyDescent="0.2">
      <c r="A42" s="7" t="s">
        <v>46</v>
      </c>
      <c r="B42" s="102" t="s">
        <v>47</v>
      </c>
      <c r="C42" s="102"/>
      <c r="D42" s="102"/>
      <c r="E42" s="102"/>
      <c r="F42" s="102"/>
      <c r="G42" s="102"/>
      <c r="H42" s="102"/>
      <c r="I42" s="8"/>
      <c r="J42" s="8"/>
      <c r="K42" s="8"/>
    </row>
    <row r="43" spans="1:11" ht="36" customHeight="1" x14ac:dyDescent="0.2">
      <c r="A43" s="9">
        <v>1</v>
      </c>
      <c r="B43" s="120" t="s">
        <v>48</v>
      </c>
      <c r="C43" s="58"/>
      <c r="D43" s="58"/>
      <c r="E43" s="58"/>
      <c r="F43" s="58"/>
      <c r="G43" s="58"/>
      <c r="H43" s="58"/>
      <c r="I43" s="8"/>
      <c r="J43" s="8"/>
      <c r="K43" s="8"/>
    </row>
    <row r="44" spans="1:11" ht="23.1" customHeight="1" x14ac:dyDescent="0.2">
      <c r="A44" s="9">
        <v>2</v>
      </c>
      <c r="B44" s="120" t="s">
        <v>49</v>
      </c>
      <c r="C44" s="58"/>
      <c r="D44" s="58"/>
      <c r="E44" s="58"/>
      <c r="F44" s="58"/>
      <c r="G44" s="58"/>
      <c r="H44" s="58"/>
      <c r="I44" s="8"/>
      <c r="J44" s="8"/>
      <c r="K44" s="8"/>
    </row>
    <row r="45" spans="1:11" ht="38.1" customHeight="1" x14ac:dyDescent="0.2">
      <c r="A45" s="9">
        <v>3</v>
      </c>
      <c r="B45" s="120" t="s">
        <v>50</v>
      </c>
      <c r="C45" s="58"/>
      <c r="D45" s="58"/>
      <c r="E45" s="58"/>
      <c r="F45" s="58"/>
      <c r="G45" s="58"/>
      <c r="H45" s="58"/>
      <c r="I45" s="8"/>
      <c r="J45" s="8"/>
      <c r="K45" s="8"/>
    </row>
    <row r="46" spans="1:11" ht="3.4" customHeight="1" x14ac:dyDescent="0.2">
      <c r="A46" s="10"/>
      <c r="B46" s="3"/>
      <c r="C46" s="3"/>
      <c r="D46" s="3"/>
      <c r="E46" s="3"/>
      <c r="F46" s="3"/>
      <c r="G46" s="3"/>
      <c r="H46" s="3"/>
      <c r="I46" s="8"/>
      <c r="J46" s="8"/>
      <c r="K46" s="8"/>
    </row>
    <row r="47" spans="1:11" ht="28.5" customHeight="1" x14ac:dyDescent="0.2">
      <c r="A47" s="101" t="s">
        <v>51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</row>
    <row r="48" spans="1:11" ht="4.7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20" ht="19.7" customHeight="1" x14ac:dyDescent="0.2">
      <c r="A49" s="101" t="s">
        <v>52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20" ht="9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20" ht="26.45" customHeight="1" x14ac:dyDescent="0.2">
      <c r="A51" s="7" t="s">
        <v>46</v>
      </c>
      <c r="B51" s="102" t="s">
        <v>53</v>
      </c>
      <c r="C51" s="102"/>
      <c r="D51" s="102"/>
      <c r="E51" s="102"/>
      <c r="F51" s="102"/>
      <c r="G51" s="102"/>
      <c r="H51" s="102"/>
      <c r="I51" s="8"/>
      <c r="J51" s="8"/>
      <c r="K51" s="8"/>
    </row>
    <row r="52" spans="1:20" ht="18.399999999999999" customHeight="1" x14ac:dyDescent="0.2">
      <c r="A52" s="11">
        <v>1</v>
      </c>
      <c r="B52" s="86" t="s">
        <v>54</v>
      </c>
      <c r="C52" s="112"/>
      <c r="D52" s="112"/>
      <c r="E52" s="112"/>
      <c r="F52" s="112"/>
      <c r="G52" s="112"/>
      <c r="H52" s="87"/>
      <c r="I52" s="8"/>
      <c r="J52" s="8"/>
      <c r="K52" s="8"/>
    </row>
    <row r="53" spans="1:20" ht="21.75" customHeight="1" x14ac:dyDescent="0.2">
      <c r="A53" s="11">
        <v>2</v>
      </c>
      <c r="B53" s="86" t="s">
        <v>55</v>
      </c>
      <c r="C53" s="112"/>
      <c r="D53" s="112"/>
      <c r="E53" s="112"/>
      <c r="F53" s="112"/>
      <c r="G53" s="112"/>
      <c r="H53" s="87"/>
      <c r="I53" s="8"/>
      <c r="J53" s="8"/>
      <c r="K53" s="8"/>
    </row>
    <row r="54" spans="1:20" ht="19.7" customHeight="1" x14ac:dyDescent="0.2">
      <c r="A54" s="11">
        <v>3</v>
      </c>
      <c r="B54" s="86" t="s">
        <v>56</v>
      </c>
      <c r="C54" s="112"/>
      <c r="D54" s="112"/>
      <c r="E54" s="112"/>
      <c r="F54" s="112"/>
      <c r="G54" s="112"/>
      <c r="H54" s="87"/>
      <c r="I54" s="8"/>
      <c r="J54" s="8"/>
      <c r="K54" s="8"/>
      <c r="L54" s="12"/>
      <c r="M54" s="12"/>
      <c r="N54" s="12"/>
    </row>
    <row r="55" spans="1:20" ht="22.5" customHeight="1" x14ac:dyDescent="0.2">
      <c r="A55" s="11">
        <v>4</v>
      </c>
      <c r="B55" s="86" t="s">
        <v>57</v>
      </c>
      <c r="C55" s="112"/>
      <c r="D55" s="112"/>
      <c r="E55" s="112"/>
      <c r="F55" s="112"/>
      <c r="G55" s="112"/>
      <c r="H55" s="87"/>
      <c r="I55" s="8"/>
      <c r="J55" s="8"/>
      <c r="K55" s="8"/>
      <c r="L55" s="12"/>
      <c r="M55" s="12"/>
      <c r="N55" s="12"/>
    </row>
    <row r="56" spans="1:20" ht="18.399999999999999" customHeight="1" x14ac:dyDescent="0.2">
      <c r="A56" s="11">
        <v>5</v>
      </c>
      <c r="B56" s="86" t="s">
        <v>58</v>
      </c>
      <c r="C56" s="112"/>
      <c r="D56" s="112"/>
      <c r="E56" s="112"/>
      <c r="F56" s="112"/>
      <c r="G56" s="112"/>
      <c r="H56" s="87"/>
      <c r="I56" s="8"/>
      <c r="J56" s="8"/>
      <c r="K56" s="8"/>
      <c r="L56" s="12"/>
    </row>
    <row r="57" spans="1:20" ht="9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12"/>
    </row>
    <row r="58" spans="1:20" ht="24.4" customHeight="1" x14ac:dyDescent="0.2">
      <c r="A58" s="101" t="s">
        <v>59</v>
      </c>
      <c r="B58" s="101"/>
      <c r="C58" s="101"/>
      <c r="D58" s="101"/>
      <c r="E58" s="101"/>
      <c r="F58" s="101"/>
      <c r="G58" s="101"/>
      <c r="H58" s="101"/>
      <c r="I58" s="8"/>
      <c r="J58" s="8"/>
      <c r="K58" s="8"/>
      <c r="L58" s="12"/>
    </row>
    <row r="59" spans="1:20" ht="14.25" customHeight="1" x14ac:dyDescent="0.2">
      <c r="A59" s="113" t="s">
        <v>60</v>
      </c>
      <c r="B59" s="113"/>
      <c r="C59" s="113"/>
      <c r="D59" s="113"/>
      <c r="E59" s="113"/>
      <c r="F59" s="113"/>
      <c r="G59" s="113"/>
      <c r="H59" s="113"/>
      <c r="I59" s="113"/>
      <c r="J59" s="4"/>
      <c r="K59" s="4"/>
    </row>
    <row r="60" spans="1:20" s="16" customFormat="1" ht="27.2" customHeight="1" x14ac:dyDescent="0.2">
      <c r="A60" s="13" t="s">
        <v>46</v>
      </c>
      <c r="B60" s="102" t="s">
        <v>61</v>
      </c>
      <c r="C60" s="102"/>
      <c r="D60" s="102" t="s">
        <v>62</v>
      </c>
      <c r="E60" s="102"/>
      <c r="F60" s="102" t="s">
        <v>63</v>
      </c>
      <c r="G60" s="102"/>
      <c r="H60" s="102" t="s">
        <v>64</v>
      </c>
      <c r="I60" s="102"/>
      <c r="J60" s="14"/>
      <c r="K60" s="15"/>
    </row>
    <row r="61" spans="1:20" ht="15.75" x14ac:dyDescent="0.2">
      <c r="A61" s="17">
        <v>1</v>
      </c>
      <c r="B61" s="103">
        <v>2</v>
      </c>
      <c r="C61" s="103"/>
      <c r="D61" s="103">
        <v>3</v>
      </c>
      <c r="E61" s="103"/>
      <c r="F61" s="103">
        <v>4</v>
      </c>
      <c r="G61" s="103"/>
      <c r="H61" s="103">
        <v>5</v>
      </c>
      <c r="I61" s="103"/>
      <c r="J61" s="18"/>
      <c r="K61" s="8"/>
      <c r="L61" s="19"/>
    </row>
    <row r="62" spans="1:20" ht="17.850000000000001" customHeight="1" x14ac:dyDescent="0.2">
      <c r="A62" s="20">
        <v>1</v>
      </c>
      <c r="B62" s="58" t="s">
        <v>65</v>
      </c>
      <c r="C62" s="58"/>
      <c r="D62" s="117">
        <f>552325737+408830.24+12812040.01+(14900700+1929500+1273578.17)</f>
        <v>583650385.41999996</v>
      </c>
      <c r="E62" s="117"/>
      <c r="F62" s="118">
        <f>44915900</f>
        <v>44915900</v>
      </c>
      <c r="G62" s="118"/>
      <c r="H62" s="117">
        <f>SUM(D62:G62)</f>
        <v>628566285.41999996</v>
      </c>
      <c r="I62" s="117"/>
      <c r="J62" s="21"/>
      <c r="K62" s="8"/>
      <c r="M62" s="12"/>
    </row>
    <row r="63" spans="1:20" ht="22.7" customHeight="1" x14ac:dyDescent="0.2">
      <c r="A63" s="20">
        <v>2</v>
      </c>
      <c r="B63" s="58" t="s">
        <v>66</v>
      </c>
      <c r="C63" s="58"/>
      <c r="D63" s="117">
        <f>49500000+2092919</f>
        <v>51592919</v>
      </c>
      <c r="E63" s="117"/>
      <c r="F63" s="118">
        <f>60663570</f>
        <v>60663570</v>
      </c>
      <c r="G63" s="118"/>
      <c r="H63" s="117">
        <f t="shared" ref="H63:H64" si="0">SUM(D63:G63)</f>
        <v>112256489</v>
      </c>
      <c r="I63" s="117"/>
      <c r="J63" s="21"/>
      <c r="K63" s="8"/>
      <c r="L63" s="22"/>
      <c r="M63" s="12"/>
    </row>
    <row r="64" spans="1:20" ht="34.5" customHeight="1" x14ac:dyDescent="0.2">
      <c r="A64" s="20">
        <v>3</v>
      </c>
      <c r="B64" s="58" t="s">
        <v>67</v>
      </c>
      <c r="C64" s="58"/>
      <c r="D64" s="118">
        <v>0</v>
      </c>
      <c r="E64" s="118"/>
      <c r="F64" s="118">
        <f>2297360+80000+105552+591525</f>
        <v>3074437</v>
      </c>
      <c r="G64" s="118"/>
      <c r="H64" s="117">
        <f t="shared" si="0"/>
        <v>3074437</v>
      </c>
      <c r="I64" s="117"/>
      <c r="J64" s="21"/>
      <c r="K64" s="8"/>
      <c r="L64" s="22"/>
      <c r="M64" s="22"/>
      <c r="N64" s="12"/>
      <c r="O64" s="115"/>
      <c r="P64" s="115"/>
      <c r="Q64" s="115"/>
      <c r="R64" s="115"/>
      <c r="S64" s="115"/>
      <c r="T64" s="115"/>
    </row>
    <row r="65" spans="1:20" ht="24.4" customHeight="1" x14ac:dyDescent="0.2">
      <c r="A65" s="20">
        <v>4</v>
      </c>
      <c r="B65" s="76" t="s">
        <v>68</v>
      </c>
      <c r="C65" s="76"/>
      <c r="D65" s="118">
        <v>0</v>
      </c>
      <c r="E65" s="118"/>
      <c r="F65" s="118">
        <v>1518439</v>
      </c>
      <c r="G65" s="118"/>
      <c r="H65" s="117">
        <f t="shared" ref="H65" si="1">SUM(D65:G65)</f>
        <v>1518439</v>
      </c>
      <c r="I65" s="117"/>
      <c r="J65" s="21"/>
      <c r="K65" s="8"/>
      <c r="L65" s="22"/>
      <c r="M65" s="22"/>
      <c r="N65" s="12"/>
      <c r="O65" s="23"/>
      <c r="P65" s="23"/>
      <c r="Q65" s="23"/>
      <c r="R65" s="23"/>
      <c r="S65" s="23"/>
      <c r="T65" s="23"/>
    </row>
    <row r="66" spans="1:20" ht="14.25" customHeight="1" x14ac:dyDescent="0.2">
      <c r="A66" s="116" t="s">
        <v>69</v>
      </c>
      <c r="B66" s="116"/>
      <c r="C66" s="116"/>
      <c r="D66" s="117">
        <f>SUM(D62:D64)</f>
        <v>635243304.41999996</v>
      </c>
      <c r="E66" s="117"/>
      <c r="F66" s="118">
        <f>SUM(F62:F65)</f>
        <v>110172346</v>
      </c>
      <c r="G66" s="118"/>
      <c r="H66" s="119">
        <f>SUM(H62:H65)</f>
        <v>745415650.41999996</v>
      </c>
      <c r="I66" s="119"/>
      <c r="J66" s="8"/>
      <c r="K66" s="8"/>
      <c r="O66" s="115"/>
      <c r="P66" s="115"/>
      <c r="Q66" s="115"/>
      <c r="R66" s="115"/>
      <c r="S66" s="115"/>
      <c r="T66" s="115"/>
    </row>
    <row r="67" spans="1:20" ht="15.75" customHeight="1" x14ac:dyDescent="0.2">
      <c r="A67" s="8"/>
      <c r="B67" s="3"/>
      <c r="C67" s="8"/>
      <c r="D67" s="24"/>
      <c r="E67" s="24"/>
      <c r="F67" s="24"/>
      <c r="G67" s="24"/>
      <c r="H67" s="24"/>
      <c r="I67" s="24"/>
      <c r="J67" s="8"/>
      <c r="K67" s="8"/>
      <c r="O67" s="115"/>
      <c r="P67" s="115"/>
      <c r="Q67" s="115"/>
      <c r="R67" s="115"/>
      <c r="S67" s="115"/>
      <c r="T67" s="115"/>
    </row>
    <row r="68" spans="1:20" ht="15.75" x14ac:dyDescent="0.2">
      <c r="A68" s="101" t="s">
        <v>70</v>
      </c>
      <c r="B68" s="101"/>
      <c r="C68" s="101"/>
      <c r="D68" s="101"/>
      <c r="E68" s="101"/>
      <c r="F68" s="101"/>
      <c r="G68" s="101"/>
      <c r="H68" s="101"/>
      <c r="I68" s="8"/>
      <c r="J68" s="8"/>
      <c r="K68" s="8"/>
      <c r="O68" s="115"/>
      <c r="P68" s="115"/>
      <c r="Q68" s="115"/>
      <c r="R68" s="115"/>
      <c r="S68" s="115"/>
      <c r="T68" s="115"/>
    </row>
    <row r="69" spans="1:20" ht="16.5" customHeight="1" x14ac:dyDescent="0.2">
      <c r="A69" s="113" t="s">
        <v>60</v>
      </c>
      <c r="B69" s="113"/>
      <c r="C69" s="113"/>
      <c r="D69" s="113"/>
      <c r="E69" s="113"/>
      <c r="F69" s="113"/>
      <c r="G69" s="113"/>
      <c r="H69" s="113"/>
      <c r="I69" s="113"/>
      <c r="J69" s="4"/>
      <c r="K69" s="4"/>
      <c r="P69" s="114"/>
      <c r="Q69" s="114"/>
      <c r="R69" s="114"/>
      <c r="S69" s="114"/>
      <c r="T69" s="114"/>
    </row>
    <row r="70" spans="1:20" ht="19.7" customHeight="1" x14ac:dyDescent="0.2">
      <c r="A70" s="102" t="s">
        <v>71</v>
      </c>
      <c r="B70" s="102"/>
      <c r="C70" s="102"/>
      <c r="D70" s="102" t="s">
        <v>62</v>
      </c>
      <c r="E70" s="102"/>
      <c r="F70" s="102" t="s">
        <v>63</v>
      </c>
      <c r="G70" s="102"/>
      <c r="H70" s="102" t="s">
        <v>64</v>
      </c>
      <c r="I70" s="102"/>
      <c r="J70" s="8"/>
      <c r="K70" s="8"/>
      <c r="M70" s="12"/>
      <c r="P70" s="114"/>
      <c r="Q70" s="114"/>
      <c r="R70" s="114"/>
      <c r="S70" s="114"/>
      <c r="T70" s="114"/>
    </row>
    <row r="71" spans="1:20" ht="16.5" customHeight="1" x14ac:dyDescent="0.2">
      <c r="A71" s="103">
        <v>1</v>
      </c>
      <c r="B71" s="103"/>
      <c r="C71" s="103"/>
      <c r="D71" s="103">
        <v>2</v>
      </c>
      <c r="E71" s="103"/>
      <c r="F71" s="103">
        <v>3</v>
      </c>
      <c r="G71" s="103"/>
      <c r="H71" s="103">
        <v>4</v>
      </c>
      <c r="I71" s="103"/>
      <c r="J71" s="8"/>
      <c r="K71" s="8"/>
      <c r="P71" s="25"/>
      <c r="Q71" s="25"/>
      <c r="R71" s="25"/>
      <c r="S71" s="25"/>
      <c r="T71" s="25"/>
    </row>
    <row r="72" spans="1:20" ht="35.450000000000003" customHeight="1" x14ac:dyDescent="0.2">
      <c r="A72" s="86" t="s">
        <v>72</v>
      </c>
      <c r="B72" s="112"/>
      <c r="C72" s="87"/>
      <c r="D72" s="107">
        <f>D66-D73</f>
        <v>634751646.41999996</v>
      </c>
      <c r="E72" s="107"/>
      <c r="F72" s="107">
        <f>F66-F73</f>
        <v>110066794</v>
      </c>
      <c r="G72" s="107"/>
      <c r="H72" s="107">
        <f>F72+D72</f>
        <v>744818440.41999996</v>
      </c>
      <c r="I72" s="107"/>
      <c r="J72" s="8"/>
      <c r="K72" s="8"/>
      <c r="M72" s="12"/>
    </row>
    <row r="73" spans="1:20" ht="35.450000000000003" customHeight="1" x14ac:dyDescent="0.2">
      <c r="A73" s="104" t="s">
        <v>73</v>
      </c>
      <c r="B73" s="105"/>
      <c r="C73" s="106"/>
      <c r="D73" s="107">
        <v>491658</v>
      </c>
      <c r="E73" s="107"/>
      <c r="F73" s="107">
        <v>105552</v>
      </c>
      <c r="G73" s="107"/>
      <c r="H73" s="107">
        <f>F73+D73</f>
        <v>597210</v>
      </c>
      <c r="I73" s="107"/>
      <c r="J73" s="8"/>
      <c r="K73" s="8"/>
      <c r="M73" s="12"/>
    </row>
    <row r="74" spans="1:20" ht="24.4" customHeight="1" x14ac:dyDescent="0.2">
      <c r="A74" s="108" t="s">
        <v>69</v>
      </c>
      <c r="B74" s="109"/>
      <c r="C74" s="110"/>
      <c r="D74" s="111">
        <f>SUM(D72:D73)</f>
        <v>635243304.41999996</v>
      </c>
      <c r="E74" s="111"/>
      <c r="F74" s="111">
        <f t="shared" ref="F74" si="2">SUM(F72:F73)</f>
        <v>110172346</v>
      </c>
      <c r="G74" s="111"/>
      <c r="H74" s="111">
        <f t="shared" ref="H74" si="3">SUM(H72:H73)</f>
        <v>745415650.41999996</v>
      </c>
      <c r="I74" s="111"/>
      <c r="J74" s="8"/>
      <c r="K74" s="8"/>
    </row>
    <row r="75" spans="1:20" ht="15.75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20" ht="24.4" customHeight="1" x14ac:dyDescent="0.2">
      <c r="A76" s="101" t="s">
        <v>74</v>
      </c>
      <c r="B76" s="101"/>
      <c r="C76" s="101"/>
      <c r="D76" s="101"/>
      <c r="E76" s="101"/>
      <c r="F76" s="101"/>
      <c r="G76" s="101"/>
      <c r="H76" s="101"/>
      <c r="I76" s="8"/>
      <c r="J76" s="8"/>
      <c r="K76" s="8"/>
    </row>
    <row r="77" spans="1:20" ht="42.2" customHeight="1" x14ac:dyDescent="0.2">
      <c r="A77" s="13" t="s">
        <v>46</v>
      </c>
      <c r="B77" s="13" t="s">
        <v>75</v>
      </c>
      <c r="C77" s="13" t="s">
        <v>76</v>
      </c>
      <c r="D77" s="102" t="s">
        <v>77</v>
      </c>
      <c r="E77" s="102"/>
      <c r="F77" s="102" t="s">
        <v>62</v>
      </c>
      <c r="G77" s="102"/>
      <c r="H77" s="102" t="s">
        <v>63</v>
      </c>
      <c r="I77" s="102"/>
      <c r="J77" s="102" t="s">
        <v>64</v>
      </c>
      <c r="K77" s="102"/>
    </row>
    <row r="78" spans="1:20" s="16" customFormat="1" ht="21.95" customHeight="1" x14ac:dyDescent="0.2">
      <c r="A78" s="17">
        <v>1</v>
      </c>
      <c r="B78" s="17">
        <v>2</v>
      </c>
      <c r="C78" s="17">
        <v>3</v>
      </c>
      <c r="D78" s="103">
        <v>4</v>
      </c>
      <c r="E78" s="103"/>
      <c r="F78" s="103">
        <v>5</v>
      </c>
      <c r="G78" s="103"/>
      <c r="H78" s="103">
        <v>6</v>
      </c>
      <c r="I78" s="103"/>
      <c r="J78" s="103">
        <v>7</v>
      </c>
      <c r="K78" s="100"/>
    </row>
    <row r="79" spans="1:20" ht="21.75" customHeight="1" x14ac:dyDescent="0.2">
      <c r="A79" s="20">
        <v>1</v>
      </c>
      <c r="B79" s="26" t="s">
        <v>78</v>
      </c>
      <c r="C79" s="27"/>
      <c r="D79" s="100"/>
      <c r="E79" s="100"/>
      <c r="F79" s="100"/>
      <c r="G79" s="100"/>
      <c r="H79" s="100"/>
      <c r="I79" s="100"/>
      <c r="J79" s="100"/>
      <c r="K79" s="100"/>
    </row>
    <row r="80" spans="1:20" ht="31.35" customHeight="1" x14ac:dyDescent="0.2">
      <c r="A80" s="28"/>
      <c r="B80" s="29" t="s">
        <v>79</v>
      </c>
      <c r="C80" s="29" t="s">
        <v>80</v>
      </c>
      <c r="D80" s="58" t="s">
        <v>81</v>
      </c>
      <c r="E80" s="58"/>
      <c r="F80" s="99">
        <v>59</v>
      </c>
      <c r="G80" s="99"/>
      <c r="H80" s="100"/>
      <c r="I80" s="100"/>
      <c r="J80" s="99">
        <v>59</v>
      </c>
      <c r="K80" s="99"/>
    </row>
    <row r="81" spans="1:14" ht="20.45" customHeight="1" x14ac:dyDescent="0.2">
      <c r="A81" s="28"/>
      <c r="B81" s="29" t="s">
        <v>82</v>
      </c>
      <c r="C81" s="29" t="s">
        <v>80</v>
      </c>
      <c r="D81" s="58" t="s">
        <v>81</v>
      </c>
      <c r="E81" s="58"/>
      <c r="F81" s="99">
        <v>407</v>
      </c>
      <c r="G81" s="99"/>
      <c r="H81" s="100"/>
      <c r="I81" s="100"/>
      <c r="J81" s="99">
        <f t="shared" ref="J81:J112" si="4">F81+H81</f>
        <v>407</v>
      </c>
      <c r="K81" s="99"/>
    </row>
    <row r="82" spans="1:14" ht="35.450000000000003" customHeight="1" x14ac:dyDescent="0.2">
      <c r="A82" s="30"/>
      <c r="B82" s="29" t="s">
        <v>83</v>
      </c>
      <c r="C82" s="29" t="s">
        <v>80</v>
      </c>
      <c r="D82" s="58" t="s">
        <v>84</v>
      </c>
      <c r="E82" s="58"/>
      <c r="F82" s="77">
        <v>2933.59</v>
      </c>
      <c r="G82" s="77"/>
      <c r="H82" s="77">
        <v>117.608</v>
      </c>
      <c r="I82" s="77"/>
      <c r="J82" s="77">
        <f>F82+H82</f>
        <v>3051.1980000000003</v>
      </c>
      <c r="K82" s="77"/>
    </row>
    <row r="83" spans="1:14" ht="22.7" customHeight="1" x14ac:dyDescent="0.2">
      <c r="A83" s="30"/>
      <c r="B83" s="29" t="s">
        <v>85</v>
      </c>
      <c r="C83" s="29" t="s">
        <v>80</v>
      </c>
      <c r="D83" s="58" t="s">
        <v>84</v>
      </c>
      <c r="E83" s="58"/>
      <c r="F83" s="77">
        <v>1462.86</v>
      </c>
      <c r="G83" s="77"/>
      <c r="H83" s="77">
        <v>115.858</v>
      </c>
      <c r="I83" s="77"/>
      <c r="J83" s="77">
        <f t="shared" si="4"/>
        <v>1578.7179999999998</v>
      </c>
      <c r="K83" s="77"/>
    </row>
    <row r="84" spans="1:14" ht="21.2" customHeight="1" x14ac:dyDescent="0.2">
      <c r="A84" s="30"/>
      <c r="B84" s="31" t="s">
        <v>86</v>
      </c>
      <c r="C84" s="29" t="s">
        <v>80</v>
      </c>
      <c r="D84" s="58" t="s">
        <v>84</v>
      </c>
      <c r="E84" s="58"/>
      <c r="F84" s="77">
        <v>232</v>
      </c>
      <c r="G84" s="77"/>
      <c r="H84" s="77">
        <v>0</v>
      </c>
      <c r="I84" s="77"/>
      <c r="J84" s="77">
        <f t="shared" si="4"/>
        <v>232</v>
      </c>
      <c r="K84" s="77"/>
    </row>
    <row r="85" spans="1:14" ht="20.45" customHeight="1" x14ac:dyDescent="0.2">
      <c r="A85" s="30"/>
      <c r="B85" s="29" t="s">
        <v>87</v>
      </c>
      <c r="C85" s="29" t="s">
        <v>80</v>
      </c>
      <c r="D85" s="58" t="s">
        <v>84</v>
      </c>
      <c r="E85" s="58"/>
      <c r="F85" s="77">
        <v>1238.73</v>
      </c>
      <c r="G85" s="77"/>
      <c r="H85" s="77">
        <v>1.75</v>
      </c>
      <c r="I85" s="77"/>
      <c r="J85" s="77">
        <f t="shared" si="4"/>
        <v>1240.48</v>
      </c>
      <c r="K85" s="77"/>
    </row>
    <row r="86" spans="1:14" ht="22.7" customHeight="1" x14ac:dyDescent="0.2">
      <c r="A86" s="28">
        <v>2</v>
      </c>
      <c r="B86" s="32" t="s">
        <v>88</v>
      </c>
      <c r="C86" s="29"/>
      <c r="D86" s="58"/>
      <c r="E86" s="58"/>
      <c r="F86" s="74"/>
      <c r="G86" s="74"/>
      <c r="H86" s="75"/>
      <c r="I86" s="75"/>
      <c r="J86" s="97"/>
      <c r="K86" s="98"/>
      <c r="L86" s="33"/>
    </row>
    <row r="87" spans="1:14" s="34" customFormat="1" ht="38.1" customHeight="1" x14ac:dyDescent="0.2">
      <c r="A87" s="30"/>
      <c r="B87" s="29" t="s">
        <v>89</v>
      </c>
      <c r="C87" s="29" t="s">
        <v>90</v>
      </c>
      <c r="D87" s="58" t="s">
        <v>91</v>
      </c>
      <c r="E87" s="58"/>
      <c r="F87" s="65">
        <v>10482</v>
      </c>
      <c r="G87" s="65"/>
      <c r="H87" s="96"/>
      <c r="I87" s="96"/>
      <c r="J87" s="65">
        <f t="shared" ref="J87:J92" si="5">F87+H87</f>
        <v>10482</v>
      </c>
      <c r="K87" s="65"/>
      <c r="M87" s="35"/>
    </row>
    <row r="88" spans="1:14" ht="23.85" customHeight="1" x14ac:dyDescent="0.2">
      <c r="A88" s="28"/>
      <c r="B88" s="36" t="s">
        <v>92</v>
      </c>
      <c r="C88" s="29" t="s">
        <v>90</v>
      </c>
      <c r="D88" s="86" t="s">
        <v>81</v>
      </c>
      <c r="E88" s="87"/>
      <c r="F88" s="92">
        <v>6911</v>
      </c>
      <c r="G88" s="93"/>
      <c r="H88" s="94"/>
      <c r="I88" s="95"/>
      <c r="J88" s="68">
        <f t="shared" si="5"/>
        <v>6911</v>
      </c>
      <c r="K88" s="69"/>
    </row>
    <row r="89" spans="1:14" ht="27.2" customHeight="1" x14ac:dyDescent="0.2">
      <c r="A89" s="28"/>
      <c r="B89" s="36" t="s">
        <v>93</v>
      </c>
      <c r="C89" s="29" t="s">
        <v>90</v>
      </c>
      <c r="D89" s="86" t="s">
        <v>94</v>
      </c>
      <c r="E89" s="87"/>
      <c r="F89" s="92">
        <v>206</v>
      </c>
      <c r="G89" s="93"/>
      <c r="H89" s="94"/>
      <c r="I89" s="95"/>
      <c r="J89" s="68">
        <f t="shared" si="5"/>
        <v>206</v>
      </c>
      <c r="K89" s="69"/>
    </row>
    <row r="90" spans="1:14" ht="27.2" customHeight="1" x14ac:dyDescent="0.2">
      <c r="A90" s="28"/>
      <c r="B90" s="36" t="s">
        <v>95</v>
      </c>
      <c r="C90" s="29" t="s">
        <v>90</v>
      </c>
      <c r="D90" s="86" t="s">
        <v>81</v>
      </c>
      <c r="E90" s="87"/>
      <c r="F90" s="92">
        <v>3571</v>
      </c>
      <c r="G90" s="93"/>
      <c r="H90" s="94"/>
      <c r="I90" s="95"/>
      <c r="J90" s="68">
        <f t="shared" si="5"/>
        <v>3571</v>
      </c>
      <c r="K90" s="69"/>
      <c r="N90" s="37"/>
    </row>
    <row r="91" spans="1:14" ht="22.7" customHeight="1" x14ac:dyDescent="0.2">
      <c r="A91" s="28"/>
      <c r="B91" s="36" t="s">
        <v>93</v>
      </c>
      <c r="C91" s="29" t="s">
        <v>90</v>
      </c>
      <c r="D91" s="86" t="s">
        <v>94</v>
      </c>
      <c r="E91" s="87"/>
      <c r="F91" s="92">
        <v>196</v>
      </c>
      <c r="G91" s="93"/>
      <c r="H91" s="94"/>
      <c r="I91" s="95"/>
      <c r="J91" s="68">
        <f t="shared" si="5"/>
        <v>196</v>
      </c>
      <c r="K91" s="69"/>
      <c r="N91" s="38"/>
    </row>
    <row r="92" spans="1:14" ht="31.35" customHeight="1" x14ac:dyDescent="0.2">
      <c r="A92" s="28"/>
      <c r="B92" s="29" t="s">
        <v>97</v>
      </c>
      <c r="C92" s="29" t="s">
        <v>98</v>
      </c>
      <c r="D92" s="86" t="s">
        <v>99</v>
      </c>
      <c r="E92" s="87"/>
      <c r="F92" s="68">
        <v>251</v>
      </c>
      <c r="G92" s="69"/>
      <c r="H92" s="63"/>
      <c r="I92" s="64"/>
      <c r="J92" s="68">
        <f t="shared" si="5"/>
        <v>251</v>
      </c>
      <c r="K92" s="69"/>
    </row>
    <row r="93" spans="1:14" ht="24.4" customHeight="1" x14ac:dyDescent="0.2">
      <c r="A93" s="28"/>
      <c r="B93" s="29" t="s">
        <v>100</v>
      </c>
      <c r="C93" s="29" t="s">
        <v>101</v>
      </c>
      <c r="D93" s="86" t="s">
        <v>99</v>
      </c>
      <c r="E93" s="87"/>
      <c r="F93" s="88">
        <v>24</v>
      </c>
      <c r="G93" s="89"/>
      <c r="H93" s="88">
        <v>36</v>
      </c>
      <c r="I93" s="89"/>
      <c r="J93" s="90">
        <f>F93+H93</f>
        <v>60</v>
      </c>
      <c r="K93" s="91"/>
      <c r="N93" s="37"/>
    </row>
    <row r="94" spans="1:14" ht="24.4" customHeight="1" x14ac:dyDescent="0.2">
      <c r="A94" s="28"/>
      <c r="B94" s="29" t="s">
        <v>102</v>
      </c>
      <c r="C94" s="29" t="s">
        <v>101</v>
      </c>
      <c r="D94" s="86" t="s">
        <v>99</v>
      </c>
      <c r="E94" s="87"/>
      <c r="F94" s="88">
        <v>26</v>
      </c>
      <c r="G94" s="89"/>
      <c r="H94" s="88">
        <v>40</v>
      </c>
      <c r="I94" s="89"/>
      <c r="J94" s="90">
        <f>F94+H94</f>
        <v>66</v>
      </c>
      <c r="K94" s="91"/>
      <c r="N94" s="38"/>
    </row>
    <row r="95" spans="1:14" ht="46.9" customHeight="1" x14ac:dyDescent="0.2">
      <c r="A95" s="39"/>
      <c r="B95" s="37" t="s">
        <v>103</v>
      </c>
      <c r="C95" s="37" t="s">
        <v>80</v>
      </c>
      <c r="D95" s="80" t="s">
        <v>104</v>
      </c>
      <c r="E95" s="81"/>
      <c r="F95" s="82">
        <v>21</v>
      </c>
      <c r="G95" s="83"/>
      <c r="H95" s="84"/>
      <c r="I95" s="85"/>
      <c r="J95" s="84">
        <f>F95+H95</f>
        <v>21</v>
      </c>
      <c r="K95" s="85"/>
      <c r="N95" s="38"/>
    </row>
    <row r="96" spans="1:14" ht="40.15" customHeight="1" x14ac:dyDescent="0.2">
      <c r="A96" s="39"/>
      <c r="B96" s="37" t="s">
        <v>96</v>
      </c>
      <c r="C96" s="37" t="s">
        <v>80</v>
      </c>
      <c r="D96" s="80" t="s">
        <v>105</v>
      </c>
      <c r="E96" s="81"/>
      <c r="F96" s="82">
        <v>2</v>
      </c>
      <c r="G96" s="83"/>
      <c r="H96" s="84">
        <v>1</v>
      </c>
      <c r="I96" s="85"/>
      <c r="J96" s="84">
        <v>2</v>
      </c>
      <c r="K96" s="85"/>
      <c r="N96" s="38"/>
    </row>
    <row r="97" spans="1:14" ht="40.15" customHeight="1" x14ac:dyDescent="0.2">
      <c r="A97" s="39"/>
      <c r="B97" s="37" t="s">
        <v>106</v>
      </c>
      <c r="C97" s="37" t="s">
        <v>80</v>
      </c>
      <c r="D97" s="80" t="s">
        <v>107</v>
      </c>
      <c r="E97" s="81"/>
      <c r="F97" s="82"/>
      <c r="G97" s="83"/>
      <c r="H97" s="84">
        <v>2</v>
      </c>
      <c r="I97" s="85"/>
      <c r="J97" s="84">
        <v>2</v>
      </c>
      <c r="K97" s="85"/>
      <c r="N97" s="38"/>
    </row>
    <row r="98" spans="1:14" ht="15.6" customHeight="1" x14ac:dyDescent="0.2">
      <c r="A98" s="40">
        <v>3</v>
      </c>
      <c r="B98" s="26" t="s">
        <v>108</v>
      </c>
      <c r="C98" s="29"/>
      <c r="D98" s="58"/>
      <c r="E98" s="58"/>
      <c r="F98" s="77"/>
      <c r="G98" s="77"/>
      <c r="H98" s="77"/>
      <c r="I98" s="77"/>
      <c r="J98" s="77"/>
      <c r="K98" s="77"/>
    </row>
    <row r="99" spans="1:14" s="34" customFormat="1" ht="33.4" customHeight="1" x14ac:dyDescent="0.2">
      <c r="A99" s="40"/>
      <c r="B99" s="29" t="s">
        <v>109</v>
      </c>
      <c r="C99" s="29" t="s">
        <v>101</v>
      </c>
      <c r="D99" s="58" t="s">
        <v>99</v>
      </c>
      <c r="E99" s="58"/>
      <c r="F99" s="77">
        <f>ROUND(D74/F87,2)</f>
        <v>60603.25</v>
      </c>
      <c r="G99" s="77"/>
      <c r="H99" s="78">
        <f>ROUND(F74/F87,2)</f>
        <v>10510.62</v>
      </c>
      <c r="I99" s="78"/>
      <c r="J99" s="77">
        <f>ROUND(F99+H99,2)</f>
        <v>71113.87</v>
      </c>
      <c r="K99" s="77"/>
      <c r="L99" s="79"/>
      <c r="M99" s="79"/>
    </row>
    <row r="100" spans="1:14" ht="36" customHeight="1" x14ac:dyDescent="0.2">
      <c r="A100" s="40"/>
      <c r="B100" s="29" t="s">
        <v>110</v>
      </c>
      <c r="C100" s="29" t="s">
        <v>90</v>
      </c>
      <c r="D100" s="58" t="s">
        <v>99</v>
      </c>
      <c r="E100" s="58"/>
      <c r="F100" s="65">
        <f>ROUND(F87/F83,0)</f>
        <v>7</v>
      </c>
      <c r="G100" s="65"/>
      <c r="H100" s="59"/>
      <c r="I100" s="59"/>
      <c r="J100" s="59">
        <f t="shared" ref="J100:J103" si="6">F100+H100</f>
        <v>7</v>
      </c>
      <c r="K100" s="59"/>
    </row>
    <row r="101" spans="1:14" ht="34.700000000000003" customHeight="1" x14ac:dyDescent="0.2">
      <c r="A101" s="40"/>
      <c r="B101" s="29" t="s">
        <v>111</v>
      </c>
      <c r="C101" s="29" t="s">
        <v>90</v>
      </c>
      <c r="D101" s="58" t="s">
        <v>99</v>
      </c>
      <c r="E101" s="58"/>
      <c r="F101" s="65">
        <f>ROUND(F87/F82,0)</f>
        <v>4</v>
      </c>
      <c r="G101" s="65"/>
      <c r="H101" s="59"/>
      <c r="I101" s="59"/>
      <c r="J101" s="59">
        <f t="shared" si="6"/>
        <v>4</v>
      </c>
      <c r="K101" s="59"/>
    </row>
    <row r="102" spans="1:14" ht="21.2" customHeight="1" x14ac:dyDescent="0.2">
      <c r="A102" s="40"/>
      <c r="B102" s="29" t="s">
        <v>112</v>
      </c>
      <c r="C102" s="29" t="s">
        <v>98</v>
      </c>
      <c r="D102" s="58" t="s">
        <v>99</v>
      </c>
      <c r="E102" s="58"/>
      <c r="F102" s="65">
        <f>F87*F92</f>
        <v>2630982</v>
      </c>
      <c r="G102" s="65"/>
      <c r="H102" s="59"/>
      <c r="I102" s="59"/>
      <c r="J102" s="59">
        <f t="shared" si="6"/>
        <v>2630982</v>
      </c>
      <c r="K102" s="59"/>
    </row>
    <row r="103" spans="1:14" ht="52.35" customHeight="1" x14ac:dyDescent="0.2">
      <c r="A103" s="41"/>
      <c r="B103" s="37" t="s">
        <v>113</v>
      </c>
      <c r="C103" s="37" t="s">
        <v>101</v>
      </c>
      <c r="D103" s="76" t="s">
        <v>99</v>
      </c>
      <c r="E103" s="76"/>
      <c r="F103" s="70">
        <v>210566.73</v>
      </c>
      <c r="G103" s="71"/>
      <c r="H103" s="72"/>
      <c r="I103" s="73"/>
      <c r="J103" s="72">
        <f t="shared" si="6"/>
        <v>210566.73</v>
      </c>
      <c r="K103" s="73"/>
    </row>
    <row r="104" spans="1:14" ht="52.35" customHeight="1" x14ac:dyDescent="0.2">
      <c r="A104" s="28"/>
      <c r="B104" s="37" t="s">
        <v>114</v>
      </c>
      <c r="C104" s="37" t="s">
        <v>101</v>
      </c>
      <c r="D104" s="58" t="s">
        <v>99</v>
      </c>
      <c r="E104" s="58"/>
      <c r="F104" s="70">
        <v>245829</v>
      </c>
      <c r="G104" s="71"/>
      <c r="H104" s="72">
        <v>105552</v>
      </c>
      <c r="I104" s="73"/>
      <c r="J104" s="72">
        <v>298605</v>
      </c>
      <c r="K104" s="73"/>
    </row>
    <row r="105" spans="1:14" ht="52.35" customHeight="1" x14ac:dyDescent="0.2">
      <c r="A105" s="28"/>
      <c r="B105" s="37" t="s">
        <v>115</v>
      </c>
      <c r="C105" s="37" t="s">
        <v>101</v>
      </c>
      <c r="D105" s="58" t="s">
        <v>99</v>
      </c>
      <c r="E105" s="58"/>
      <c r="F105" s="70">
        <v>0</v>
      </c>
      <c r="G105" s="71"/>
      <c r="H105" s="72">
        <v>759219.5</v>
      </c>
      <c r="I105" s="73"/>
      <c r="J105" s="72">
        <f>F105+H105</f>
        <v>759219.5</v>
      </c>
      <c r="K105" s="73"/>
    </row>
    <row r="106" spans="1:14" ht="21.75" customHeight="1" x14ac:dyDescent="0.2">
      <c r="A106" s="28">
        <v>4</v>
      </c>
      <c r="B106" s="26" t="s">
        <v>116</v>
      </c>
      <c r="C106" s="29"/>
      <c r="D106" s="58"/>
      <c r="E106" s="58"/>
      <c r="F106" s="74"/>
      <c r="G106" s="74"/>
      <c r="H106" s="75"/>
      <c r="I106" s="75"/>
      <c r="J106" s="74"/>
      <c r="K106" s="74"/>
    </row>
    <row r="107" spans="1:14" ht="41.45" customHeight="1" x14ac:dyDescent="0.2">
      <c r="A107" s="28"/>
      <c r="B107" s="29" t="s">
        <v>117</v>
      </c>
      <c r="C107" s="29" t="s">
        <v>118</v>
      </c>
      <c r="D107" s="58" t="s">
        <v>119</v>
      </c>
      <c r="E107" s="58"/>
      <c r="F107" s="59">
        <v>78</v>
      </c>
      <c r="G107" s="59"/>
      <c r="H107" s="65"/>
      <c r="I107" s="65"/>
      <c r="J107" s="59">
        <f t="shared" si="4"/>
        <v>78</v>
      </c>
      <c r="K107" s="59"/>
    </row>
    <row r="108" spans="1:14" ht="34.700000000000003" customHeight="1" x14ac:dyDescent="0.2">
      <c r="A108" s="28"/>
      <c r="B108" s="29" t="s">
        <v>120</v>
      </c>
      <c r="C108" s="29" t="s">
        <v>118</v>
      </c>
      <c r="D108" s="58" t="s">
        <v>119</v>
      </c>
      <c r="E108" s="58"/>
      <c r="F108" s="59">
        <v>89</v>
      </c>
      <c r="G108" s="59"/>
      <c r="H108" s="65"/>
      <c r="I108" s="65"/>
      <c r="J108" s="59">
        <f t="shared" si="4"/>
        <v>89</v>
      </c>
      <c r="K108" s="59"/>
    </row>
    <row r="109" spans="1:14" ht="52.35" customHeight="1" x14ac:dyDescent="0.2">
      <c r="A109" s="28"/>
      <c r="B109" s="29" t="s">
        <v>121</v>
      </c>
      <c r="C109" s="29" t="s">
        <v>118</v>
      </c>
      <c r="D109" s="58" t="s">
        <v>99</v>
      </c>
      <c r="E109" s="58"/>
      <c r="F109" s="59">
        <v>51</v>
      </c>
      <c r="G109" s="59"/>
      <c r="H109" s="65"/>
      <c r="I109" s="65"/>
      <c r="J109" s="59">
        <f t="shared" si="4"/>
        <v>51</v>
      </c>
      <c r="K109" s="59"/>
    </row>
    <row r="110" spans="1:14" ht="28.5" customHeight="1" x14ac:dyDescent="0.2">
      <c r="A110" s="28"/>
      <c r="B110" s="29" t="s">
        <v>122</v>
      </c>
      <c r="C110" s="29" t="s">
        <v>118</v>
      </c>
      <c r="D110" s="58" t="s">
        <v>119</v>
      </c>
      <c r="E110" s="58"/>
      <c r="F110" s="66">
        <v>66</v>
      </c>
      <c r="G110" s="67"/>
      <c r="H110" s="68"/>
      <c r="I110" s="69"/>
      <c r="J110" s="59">
        <f t="shared" si="4"/>
        <v>66</v>
      </c>
      <c r="K110" s="59"/>
    </row>
    <row r="111" spans="1:14" ht="41.45" customHeight="1" x14ac:dyDescent="0.2">
      <c r="A111" s="29"/>
      <c r="B111" s="29" t="s">
        <v>123</v>
      </c>
      <c r="C111" s="29" t="s">
        <v>118</v>
      </c>
      <c r="D111" s="58" t="s">
        <v>99</v>
      </c>
      <c r="E111" s="58"/>
      <c r="F111" s="59"/>
      <c r="G111" s="59"/>
      <c r="H111" s="60">
        <v>141.69999999999999</v>
      </c>
      <c r="I111" s="60"/>
      <c r="J111" s="60">
        <f t="shared" si="4"/>
        <v>141.69999999999999</v>
      </c>
      <c r="K111" s="60"/>
    </row>
    <row r="112" spans="1:14" ht="41.45" customHeight="1" x14ac:dyDescent="0.2">
      <c r="A112" s="28"/>
      <c r="B112" s="29" t="s">
        <v>124</v>
      </c>
      <c r="C112" s="29" t="s">
        <v>118</v>
      </c>
      <c r="D112" s="58" t="s">
        <v>99</v>
      </c>
      <c r="E112" s="58"/>
      <c r="F112" s="61">
        <v>97</v>
      </c>
      <c r="G112" s="62"/>
      <c r="H112" s="63"/>
      <c r="I112" s="64"/>
      <c r="J112" s="60">
        <f t="shared" si="4"/>
        <v>97</v>
      </c>
      <c r="K112" s="60"/>
    </row>
    <row r="113" spans="1:14" ht="22.7" customHeight="1" x14ac:dyDescent="0.25">
      <c r="A113" s="55" t="s">
        <v>125</v>
      </c>
      <c r="B113" s="55"/>
      <c r="C113" s="42"/>
      <c r="D113" s="42"/>
      <c r="E113" s="42"/>
      <c r="F113" s="42"/>
      <c r="G113" s="42"/>
      <c r="H113" s="42"/>
      <c r="I113" s="42"/>
      <c r="J113" s="42"/>
      <c r="K113" s="42"/>
      <c r="L113" s="43"/>
      <c r="M113" s="43"/>
      <c r="N113" s="43"/>
    </row>
    <row r="114" spans="1:14" ht="24.75" customHeight="1" x14ac:dyDescent="0.25">
      <c r="A114" s="44"/>
      <c r="B114" s="42"/>
      <c r="C114" s="42"/>
      <c r="D114" s="42"/>
      <c r="E114" s="45"/>
      <c r="F114" s="42"/>
      <c r="G114" s="42"/>
      <c r="H114" s="56" t="s">
        <v>126</v>
      </c>
      <c r="I114" s="56"/>
      <c r="J114" s="56"/>
      <c r="K114" s="56"/>
    </row>
    <row r="115" spans="1:14" ht="53.45" customHeight="1" x14ac:dyDescent="0.25">
      <c r="A115" s="55" t="s">
        <v>127</v>
      </c>
      <c r="B115" s="55"/>
      <c r="C115" s="42"/>
      <c r="D115" s="42"/>
      <c r="E115" s="46" t="s">
        <v>128</v>
      </c>
      <c r="F115" s="47"/>
      <c r="G115" s="47"/>
      <c r="H115" s="52" t="s">
        <v>129</v>
      </c>
      <c r="I115" s="53"/>
      <c r="J115" s="53"/>
      <c r="K115" s="53"/>
    </row>
    <row r="116" spans="1:14" s="48" customFormat="1" ht="27" customHeight="1" x14ac:dyDescent="0.25">
      <c r="A116" s="55" t="s">
        <v>130</v>
      </c>
      <c r="B116" s="55"/>
      <c r="C116" s="42"/>
      <c r="D116" s="42"/>
      <c r="E116" s="42"/>
      <c r="F116" s="42"/>
      <c r="G116" s="42"/>
      <c r="H116" s="57"/>
      <c r="I116" s="57"/>
      <c r="J116" s="57"/>
      <c r="K116" s="57"/>
    </row>
    <row r="117" spans="1:14" s="48" customFormat="1" ht="18" customHeight="1" x14ac:dyDescent="0.25">
      <c r="A117" s="44"/>
      <c r="B117" s="42"/>
      <c r="C117" s="42"/>
      <c r="D117" s="42"/>
      <c r="E117" s="45"/>
      <c r="F117" s="42"/>
      <c r="G117" s="42"/>
      <c r="H117" s="51" t="s">
        <v>131</v>
      </c>
      <c r="I117" s="51"/>
      <c r="J117" s="51"/>
      <c r="K117" s="51"/>
    </row>
    <row r="118" spans="1:14" s="48" customFormat="1" ht="48.2" customHeight="1" x14ac:dyDescent="0.2">
      <c r="A118" s="44" t="s">
        <v>132</v>
      </c>
      <c r="B118" s="42"/>
      <c r="C118" s="44"/>
      <c r="D118" s="42"/>
      <c r="E118" s="46" t="s">
        <v>128</v>
      </c>
      <c r="F118" s="46"/>
      <c r="G118" s="47"/>
      <c r="H118" s="52" t="s">
        <v>129</v>
      </c>
      <c r="I118" s="53"/>
      <c r="J118" s="53"/>
      <c r="K118" s="53"/>
    </row>
    <row r="119" spans="1:14" s="48" customFormat="1" ht="20.25" customHeight="1" x14ac:dyDescent="0.2">
      <c r="A119" s="49"/>
      <c r="B119" s="54" t="s">
        <v>133</v>
      </c>
      <c r="C119" s="54"/>
      <c r="D119" s="54"/>
      <c r="E119" s="49"/>
      <c r="F119" s="49"/>
      <c r="G119" s="49"/>
      <c r="H119" s="49"/>
      <c r="I119" s="49"/>
      <c r="J119" s="49"/>
      <c r="K119" s="49"/>
    </row>
    <row r="120" spans="1:14" s="48" customFormat="1" ht="20.25" customHeight="1" x14ac:dyDescent="0.2">
      <c r="A120" s="49"/>
      <c r="B120" s="50" t="s">
        <v>134</v>
      </c>
      <c r="C120" s="49"/>
      <c r="D120" s="49"/>
      <c r="E120" s="49"/>
      <c r="F120" s="49"/>
      <c r="G120" s="49"/>
      <c r="H120" s="49"/>
      <c r="I120" s="49"/>
      <c r="J120" s="49"/>
      <c r="K120" s="49"/>
    </row>
    <row r="121" spans="1:14" s="48" customFormat="1" ht="34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</sheetData>
  <mergeCells count="276">
    <mergeCell ref="G2:K2"/>
    <mergeCell ref="G3:K3"/>
    <mergeCell ref="A4:K4"/>
    <mergeCell ref="B5:F5"/>
    <mergeCell ref="G5:K5"/>
    <mergeCell ref="B6:F6"/>
    <mergeCell ref="G6:K6"/>
    <mergeCell ref="A11:I11"/>
    <mergeCell ref="A12:K12"/>
    <mergeCell ref="A13:K13"/>
    <mergeCell ref="A14:K14"/>
    <mergeCell ref="A15:K15"/>
    <mergeCell ref="A16:K16"/>
    <mergeCell ref="B7:C7"/>
    <mergeCell ref="E7:F7"/>
    <mergeCell ref="G7:K7"/>
    <mergeCell ref="A8:K8"/>
    <mergeCell ref="A9:K9"/>
    <mergeCell ref="A10:K10"/>
    <mergeCell ref="A23:K23"/>
    <mergeCell ref="A24:K24"/>
    <mergeCell ref="A25:K25"/>
    <mergeCell ref="A26:K26"/>
    <mergeCell ref="A27:K27"/>
    <mergeCell ref="A28:K28"/>
    <mergeCell ref="A17:K17"/>
    <mergeCell ref="A18:K18"/>
    <mergeCell ref="A19:K19"/>
    <mergeCell ref="A20:K20"/>
    <mergeCell ref="A21:K21"/>
    <mergeCell ref="A22:K22"/>
    <mergeCell ref="A35:K35"/>
    <mergeCell ref="A36:K36"/>
    <mergeCell ref="A37:K37"/>
    <mergeCell ref="A38:K38"/>
    <mergeCell ref="A39:K39"/>
    <mergeCell ref="A40:K40"/>
    <mergeCell ref="A29:K29"/>
    <mergeCell ref="A30:K30"/>
    <mergeCell ref="A31:K31"/>
    <mergeCell ref="A32:K32"/>
    <mergeCell ref="A33:K33"/>
    <mergeCell ref="A34:K34"/>
    <mergeCell ref="B51:H51"/>
    <mergeCell ref="B52:H52"/>
    <mergeCell ref="B53:H53"/>
    <mergeCell ref="B54:H54"/>
    <mergeCell ref="B55:H55"/>
    <mergeCell ref="B56:H56"/>
    <mergeCell ref="B42:H42"/>
    <mergeCell ref="B43:H43"/>
    <mergeCell ref="B44:H44"/>
    <mergeCell ref="B45:H45"/>
    <mergeCell ref="A47:K47"/>
    <mergeCell ref="A49:K49"/>
    <mergeCell ref="B61:C61"/>
    <mergeCell ref="D61:E61"/>
    <mergeCell ref="F61:G61"/>
    <mergeCell ref="H61:I61"/>
    <mergeCell ref="B62:C62"/>
    <mergeCell ref="D62:E62"/>
    <mergeCell ref="F62:G62"/>
    <mergeCell ref="H62:I62"/>
    <mergeCell ref="A58:H58"/>
    <mergeCell ref="A59:I59"/>
    <mergeCell ref="B60:C60"/>
    <mergeCell ref="D60:E60"/>
    <mergeCell ref="F60:G60"/>
    <mergeCell ref="H60:I60"/>
    <mergeCell ref="O64:P64"/>
    <mergeCell ref="Q64:R64"/>
    <mergeCell ref="S64:T64"/>
    <mergeCell ref="B65:C65"/>
    <mergeCell ref="D65:E65"/>
    <mergeCell ref="F65:G65"/>
    <mergeCell ref="H65:I65"/>
    <mergeCell ref="B63:C63"/>
    <mergeCell ref="D63:E63"/>
    <mergeCell ref="F63:G63"/>
    <mergeCell ref="H63:I63"/>
    <mergeCell ref="B64:C64"/>
    <mergeCell ref="D64:E64"/>
    <mergeCell ref="F64:G64"/>
    <mergeCell ref="H64:I64"/>
    <mergeCell ref="A69:I69"/>
    <mergeCell ref="P69:T69"/>
    <mergeCell ref="A70:C70"/>
    <mergeCell ref="D70:E70"/>
    <mergeCell ref="F70:G70"/>
    <mergeCell ref="H70:I70"/>
    <mergeCell ref="P70:T70"/>
    <mergeCell ref="S66:T66"/>
    <mergeCell ref="O67:P67"/>
    <mergeCell ref="Q67:R67"/>
    <mergeCell ref="S67:T67"/>
    <mergeCell ref="A68:H68"/>
    <mergeCell ref="O68:P68"/>
    <mergeCell ref="Q68:R68"/>
    <mergeCell ref="S68:T68"/>
    <mergeCell ref="A66:C66"/>
    <mergeCell ref="D66:E66"/>
    <mergeCell ref="F66:G66"/>
    <mergeCell ref="H66:I66"/>
    <mergeCell ref="O66:P66"/>
    <mergeCell ref="Q66:R66"/>
    <mergeCell ref="A73:C73"/>
    <mergeCell ref="D73:E73"/>
    <mergeCell ref="F73:G73"/>
    <mergeCell ref="H73:I73"/>
    <mergeCell ref="A74:C74"/>
    <mergeCell ref="D74:E74"/>
    <mergeCell ref="F74:G74"/>
    <mergeCell ref="H74:I74"/>
    <mergeCell ref="A71:C71"/>
    <mergeCell ref="D71:E71"/>
    <mergeCell ref="F71:G71"/>
    <mergeCell ref="H71:I71"/>
    <mergeCell ref="A72:C72"/>
    <mergeCell ref="D72:E72"/>
    <mergeCell ref="F72:G72"/>
    <mergeCell ref="H72:I72"/>
    <mergeCell ref="A76:H76"/>
    <mergeCell ref="D77:E77"/>
    <mergeCell ref="F77:G77"/>
    <mergeCell ref="H77:I77"/>
    <mergeCell ref="J77:K77"/>
    <mergeCell ref="D78:E78"/>
    <mergeCell ref="F78:G78"/>
    <mergeCell ref="H78:I78"/>
    <mergeCell ref="J78:K78"/>
    <mergeCell ref="D81:E81"/>
    <mergeCell ref="F81:G81"/>
    <mergeCell ref="H81:I81"/>
    <mergeCell ref="J81:K81"/>
    <mergeCell ref="D82:E82"/>
    <mergeCell ref="F82:G82"/>
    <mergeCell ref="H82:I82"/>
    <mergeCell ref="J82:K82"/>
    <mergeCell ref="D79:E79"/>
    <mergeCell ref="F79:G79"/>
    <mergeCell ref="H79:I79"/>
    <mergeCell ref="J79:K79"/>
    <mergeCell ref="D80:E80"/>
    <mergeCell ref="F80:G80"/>
    <mergeCell ref="H80:I80"/>
    <mergeCell ref="J80:K80"/>
    <mergeCell ref="D85:E85"/>
    <mergeCell ref="F85:G85"/>
    <mergeCell ref="H85:I85"/>
    <mergeCell ref="J85:K85"/>
    <mergeCell ref="D86:E86"/>
    <mergeCell ref="F86:G86"/>
    <mergeCell ref="H86:I86"/>
    <mergeCell ref="J86:K86"/>
    <mergeCell ref="D83:E83"/>
    <mergeCell ref="F83:G83"/>
    <mergeCell ref="H83:I83"/>
    <mergeCell ref="J83:K83"/>
    <mergeCell ref="D84:E84"/>
    <mergeCell ref="F84:G84"/>
    <mergeCell ref="H84:I84"/>
    <mergeCell ref="J84:K84"/>
    <mergeCell ref="D89:E89"/>
    <mergeCell ref="F89:G89"/>
    <mergeCell ref="H89:I89"/>
    <mergeCell ref="J89:K89"/>
    <mergeCell ref="D90:E90"/>
    <mergeCell ref="F90:G90"/>
    <mergeCell ref="H90:I90"/>
    <mergeCell ref="J90:K90"/>
    <mergeCell ref="D87:E87"/>
    <mergeCell ref="F87:G87"/>
    <mergeCell ref="H87:I87"/>
    <mergeCell ref="J87:K87"/>
    <mergeCell ref="D88:E88"/>
    <mergeCell ref="F88:G88"/>
    <mergeCell ref="H88:I88"/>
    <mergeCell ref="J88:K88"/>
    <mergeCell ref="D93:E93"/>
    <mergeCell ref="F93:G93"/>
    <mergeCell ref="H93:I93"/>
    <mergeCell ref="J93:K93"/>
    <mergeCell ref="D94:E94"/>
    <mergeCell ref="F94:G94"/>
    <mergeCell ref="H94:I94"/>
    <mergeCell ref="J94:K94"/>
    <mergeCell ref="D91:E91"/>
    <mergeCell ref="F91:G91"/>
    <mergeCell ref="H91:I91"/>
    <mergeCell ref="J91:K91"/>
    <mergeCell ref="D92:E92"/>
    <mergeCell ref="F92:G92"/>
    <mergeCell ref="H92:I92"/>
    <mergeCell ref="J92:K92"/>
    <mergeCell ref="D97:E97"/>
    <mergeCell ref="F97:G97"/>
    <mergeCell ref="H97:I97"/>
    <mergeCell ref="J97:K97"/>
    <mergeCell ref="D98:E98"/>
    <mergeCell ref="F98:G98"/>
    <mergeCell ref="H98:I98"/>
    <mergeCell ref="J98:K98"/>
    <mergeCell ref="D95:E95"/>
    <mergeCell ref="F95:G95"/>
    <mergeCell ref="H95:I95"/>
    <mergeCell ref="J95:K95"/>
    <mergeCell ref="D96:E96"/>
    <mergeCell ref="F96:G96"/>
    <mergeCell ref="H96:I96"/>
    <mergeCell ref="J96:K96"/>
    <mergeCell ref="D99:E99"/>
    <mergeCell ref="F99:G99"/>
    <mergeCell ref="H99:I99"/>
    <mergeCell ref="J99:K99"/>
    <mergeCell ref="L99:M99"/>
    <mergeCell ref="D100:E100"/>
    <mergeCell ref="F100:G100"/>
    <mergeCell ref="H100:I100"/>
    <mergeCell ref="J100:K100"/>
    <mergeCell ref="D103:E103"/>
    <mergeCell ref="F103:G103"/>
    <mergeCell ref="H103:I103"/>
    <mergeCell ref="J103:K103"/>
    <mergeCell ref="D104:E104"/>
    <mergeCell ref="F104:G104"/>
    <mergeCell ref="H104:I104"/>
    <mergeCell ref="J104:K104"/>
    <mergeCell ref="D101:E101"/>
    <mergeCell ref="F101:G101"/>
    <mergeCell ref="H101:I101"/>
    <mergeCell ref="J101:K101"/>
    <mergeCell ref="D102:E102"/>
    <mergeCell ref="F102:G102"/>
    <mergeCell ref="H102:I102"/>
    <mergeCell ref="J102:K102"/>
    <mergeCell ref="D107:E107"/>
    <mergeCell ref="F107:G107"/>
    <mergeCell ref="H107:I107"/>
    <mergeCell ref="J107:K107"/>
    <mergeCell ref="D108:E108"/>
    <mergeCell ref="F108:G108"/>
    <mergeCell ref="H108:I108"/>
    <mergeCell ref="J108:K108"/>
    <mergeCell ref="D105:E105"/>
    <mergeCell ref="F105:G105"/>
    <mergeCell ref="H105:I105"/>
    <mergeCell ref="J105:K105"/>
    <mergeCell ref="D106:E106"/>
    <mergeCell ref="F106:G106"/>
    <mergeCell ref="H106:I106"/>
    <mergeCell ref="J106:K106"/>
    <mergeCell ref="D111:E111"/>
    <mergeCell ref="F111:G111"/>
    <mergeCell ref="H111:I111"/>
    <mergeCell ref="J111:K111"/>
    <mergeCell ref="D112:E112"/>
    <mergeCell ref="F112:G112"/>
    <mergeCell ref="H112:I112"/>
    <mergeCell ref="J112:K112"/>
    <mergeCell ref="D109:E109"/>
    <mergeCell ref="F109:G109"/>
    <mergeCell ref="H109:I109"/>
    <mergeCell ref="J109:K109"/>
    <mergeCell ref="D110:E110"/>
    <mergeCell ref="F110:G110"/>
    <mergeCell ref="H110:I110"/>
    <mergeCell ref="J110:K110"/>
    <mergeCell ref="H117:K117"/>
    <mergeCell ref="H118:K118"/>
    <mergeCell ref="B119:D119"/>
    <mergeCell ref="A113:B113"/>
    <mergeCell ref="H114:K114"/>
    <mergeCell ref="A115:B115"/>
    <mergeCell ref="H115:K115"/>
    <mergeCell ref="A116:B116"/>
    <mergeCell ref="H116:K116"/>
  </mergeCells>
  <pageMargins left="0.62992125984251968" right="0.23622047244094491" top="0.35433070866141736" bottom="0.15748031496062992" header="0.31496062992125984" footer="0.31496062992125984"/>
  <pageSetup paperSize="9" scale="64" fitToHeight="5" orientation="landscape" r:id="rId1"/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0611010</vt:lpstr>
      <vt:lpstr>'0611010'!Область_друку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2025-09-30T10:10:25Z</dcterms:created>
  <dcterms:modified xsi:type="dcterms:W3CDTF">2025-10-01T13:54:15Z</dcterms:modified>
</cp:coreProperties>
</file>