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5\грудень\0512\освіта\"/>
    </mc:Choice>
  </mc:AlternateContent>
  <bookViews>
    <workbookView xWindow="435" yWindow="75" windowWidth="25245" windowHeight="9105"/>
  </bookViews>
  <sheets>
    <sheet name="0611021" sheetId="1" r:id="rId1"/>
  </sheets>
  <definedNames>
    <definedName name="_xlnm.Print_Area" localSheetId="0">'0611021'!$A$1:$L$117</definedName>
  </definedNames>
  <calcPr calcId="152511"/>
</workbook>
</file>

<file path=xl/calcChain.xml><?xml version="1.0" encoding="utf-8"?>
<calcChain xmlns="http://schemas.openxmlformats.org/spreadsheetml/2006/main">
  <c r="P110" i="1" l="1"/>
  <c r="P111" i="1" s="1"/>
  <c r="J109" i="1"/>
  <c r="J108" i="1"/>
  <c r="J107" i="1"/>
  <c r="J106" i="1"/>
  <c r="J105" i="1"/>
  <c r="J102" i="1"/>
  <c r="F99" i="1"/>
  <c r="J99" i="1" s="1"/>
  <c r="F98" i="1"/>
  <c r="J98" i="1" s="1"/>
  <c r="F97" i="1"/>
  <c r="J97" i="1" s="1"/>
  <c r="J92" i="1"/>
  <c r="J91" i="1"/>
  <c r="J90" i="1"/>
  <c r="J89" i="1"/>
  <c r="J88" i="1"/>
  <c r="J87" i="1"/>
  <c r="J85" i="1"/>
  <c r="J84" i="1"/>
  <c r="J83" i="1"/>
  <c r="J82" i="1"/>
  <c r="J81" i="1"/>
  <c r="J80" i="1"/>
  <c r="J79" i="1"/>
  <c r="H72" i="1"/>
  <c r="F64" i="1"/>
  <c r="H64" i="1" s="1"/>
  <c r="F63" i="1"/>
  <c r="H63" i="1" s="1"/>
  <c r="F62" i="1"/>
  <c r="H62" i="1" s="1"/>
  <c r="F61" i="1"/>
  <c r="D61" i="1"/>
  <c r="H61" i="1" s="1"/>
  <c r="F60" i="1"/>
  <c r="D60" i="1"/>
  <c r="H60" i="1" s="1"/>
  <c r="H65" i="1" s="1"/>
  <c r="F65" i="1" l="1"/>
  <c r="H95" i="1"/>
  <c r="H96" i="1"/>
  <c r="F71" i="1"/>
  <c r="D65" i="1"/>
  <c r="H101" i="1"/>
  <c r="J101" i="1" s="1"/>
  <c r="H100" i="1"/>
  <c r="J100" i="1" s="1"/>
  <c r="D71" i="1" l="1"/>
  <c r="D73" i="1" s="1"/>
  <c r="F96" i="1" s="1"/>
  <c r="J96" i="1" s="1"/>
  <c r="F95" i="1"/>
  <c r="J95" i="1" s="1"/>
  <c r="F73" i="1"/>
  <c r="H71" i="1"/>
  <c r="H73" i="1" s="1"/>
</calcChain>
</file>

<file path=xl/sharedStrings.xml><?xml version="1.0" encoding="utf-8"?>
<sst xmlns="http://schemas.openxmlformats.org/spreadsheetml/2006/main" count="190" uniqueCount="135">
  <si>
    <t xml:space="preserve">ЗАТВЕРДЖЕНО
Наказ Міністерства фінансів України
26 серпня 2014 року № 836
(у редакції наказу Міністерства фінансів України
від 01 листопада 2022 року № 359)
</t>
  </si>
  <si>
    <t>ПАСПОРТ
бюджетної програми місцевого бюджету на 2025 рік</t>
  </si>
  <si>
    <r>
      <rPr>
        <vertAlign val="superscript"/>
        <sz val="12"/>
        <rFont val="Times New Roman"/>
        <family val="1"/>
        <charset val="204"/>
      </rPr>
      <t xml:space="preserve">1.  </t>
    </r>
    <r>
      <rPr>
        <u/>
        <sz val="12"/>
        <rFont val="Times New Roman"/>
        <family val="1"/>
        <charset val="204"/>
      </rPr>
      <t xml:space="preserve">0600000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</si>
  <si>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Департамент освіти та науки  Хмельницької міської ради                  
</t>
    </r>
    <r>
      <rPr>
        <sz val="12"/>
        <rFont val="Times New Roman"/>
        <family val="1"/>
        <charset val="204"/>
      </rPr>
      <t>(найменування головного розпорядника коштів місцевого бюджету)</t>
    </r>
  </si>
  <si>
    <r>
      <t>_</t>
    </r>
    <r>
      <rPr>
        <u/>
        <sz val="12"/>
        <rFont val="Times New Roman"/>
        <family val="1"/>
        <charset val="204"/>
      </rPr>
      <t>02146920</t>
    </r>
    <r>
      <rPr>
        <sz val="12"/>
        <rFont val="Times New Roman"/>
        <family val="1"/>
        <charset val="204"/>
      </rPr>
      <t xml:space="preserve">
(код за ЄДРПОУ)</t>
    </r>
  </si>
  <si>
    <r>
      <rPr>
        <vertAlign val="superscript"/>
        <sz val="12"/>
        <rFont val="Times New Roman"/>
        <family val="1"/>
        <charset val="204"/>
      </rPr>
      <t xml:space="preserve">2. </t>
    </r>
    <r>
      <rPr>
        <u/>
        <sz val="12"/>
        <rFont val="Times New Roman"/>
        <family val="1"/>
        <charset val="204"/>
      </rPr>
      <t xml:space="preserve">0610000     
</t>
    </r>
    <r>
      <rPr>
        <sz val="12"/>
        <rFont val="Times New Roman"/>
        <family val="1"/>
        <charset val="204"/>
      </rPr>
      <t>(код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</si>
  <si>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Департамент освіти та науки  Хмельницької міської ради                
</t>
    </r>
    <r>
      <rPr>
        <sz val="12"/>
        <rFont val="Times New Roman"/>
        <family val="1"/>
        <charset val="204"/>
      </rPr>
      <t>(найменування відповідального виконавця коштів місцевого бюджету)</t>
    </r>
  </si>
  <si>
    <r>
      <rPr>
        <sz val="12"/>
        <rFont val="Times New Roman"/>
        <family val="1"/>
        <charset val="204"/>
      </rPr>
      <t>_</t>
    </r>
    <r>
      <rPr>
        <u/>
        <sz val="12"/>
        <rFont val="Times New Roman"/>
        <family val="1"/>
        <charset val="204"/>
      </rPr>
      <t xml:space="preserve">02146920    
</t>
    </r>
    <r>
      <rPr>
        <sz val="12"/>
        <rFont val="Times New Roman"/>
        <family val="1"/>
        <charset val="204"/>
      </rPr>
      <t>(код за ЄДРПОУ)</t>
    </r>
  </si>
  <si>
    <r>
      <t xml:space="preserve">3. </t>
    </r>
    <r>
      <rPr>
        <u/>
        <sz val="12"/>
        <rFont val="Times New Roman"/>
        <family val="1"/>
        <charset val="204"/>
      </rPr>
      <t xml:space="preserve">0611021    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</si>
  <si>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  1021         
</t>
    </r>
    <r>
      <rPr>
        <sz val="12"/>
        <rFont val="Times New Roman"/>
        <family val="1"/>
        <charset val="204"/>
      </rPr>
      <t>(код Типової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</si>
  <si>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    0921            
</t>
    </r>
    <r>
      <rPr>
        <sz val="12"/>
        <rFont val="Times New Roman"/>
        <family val="1"/>
        <charset val="204"/>
      </rPr>
      <t>(код Функціональної класифікації видатків та кредитування бюджету)</t>
    </r>
  </si>
  <si>
    <t>Надання загальної середньої освіти закладами загальної середньої освіти за рахунок коштів місцевого бюджету</t>
  </si>
  <si>
    <r>
      <rPr>
        <u/>
        <sz val="12"/>
        <rFont val="Times New Roman"/>
        <family val="1"/>
        <charset val="204"/>
      </rPr>
      <t xml:space="preserve">2256400000
</t>
    </r>
    <r>
      <rPr>
        <sz val="12"/>
        <rFont val="Times New Roman"/>
        <family val="1"/>
        <charset val="204"/>
      </rPr>
      <t>(код бюджету)</t>
    </r>
  </si>
  <si>
    <r>
      <t xml:space="preserve">
4. Обсяг бюджетних призначень / бюджетних асигнувань - 575 413 959,85 гривень, у тому числі загального фонду — 465 881 174,53 гривень та спеціального фонду — 109 532 785,32 гривень.
</t>
    </r>
    <r>
      <rPr>
        <sz val="12"/>
        <rFont val="Times New Roman"/>
        <family val="1"/>
      </rPr>
      <t/>
    </r>
  </si>
  <si>
    <t xml:space="preserve">5. Підстави для виконання бюджетної програми:
</t>
  </si>
  <si>
    <t>Конституція України  від 28.06.1996 року № 254к/96-ВР (із змінами і доповненнями)</t>
  </si>
  <si>
    <t>Бюджетний кодекс України від 08.07.2010 року № 2456-VІ   (із змінами і доповненнями)</t>
  </si>
  <si>
    <t>Закон України від 26.04.2001 року № 2402-III  "Про охорону дитинства" (із змінами і доповненнями)</t>
  </si>
  <si>
    <t>Закон України від 05.09.2017 року № 2145- VІІI  “Про освіту”   (із змінами і доповненнями)</t>
  </si>
  <si>
    <t>Закон України від 16.01.2020 року № 463-IX  “Про повну загальну середню освіту” (із змінами і доповненнями)</t>
  </si>
  <si>
    <t xml:space="preserve">Закон України від 19.11.2024 року № 4059-IX  "Про Державний бюджет України на 2025 рік" </t>
  </si>
  <si>
    <t>Закон України від 31.12.2020 року № 2342-IV "Про забезпечення організаційно-правових умов соціального захисту дітей-сиріт та дітей, позбавлених батьківського піклування" (із змінами і доповненнями)</t>
  </si>
  <si>
    <t>Указ Президента України від 24.02.2022 року № 64/2022 «Про введення воєнного стану в Україні» (із змінами і доповненнями)</t>
  </si>
  <si>
    <t>Наказ Міністерства фінансів України  від 26.08.2014 року № 836  “Про деякі питання запровадження програмно-цільового методу складання та виконання місцевих бюджетів”  (із змінами і доповненнями)</t>
  </si>
  <si>
    <t>Наказ Міністерства фінансів України  від 20.09.2017 року № 793  "Про затвердження складових Програмної класифікації видатків та кредитування місцевого бюджету"  (із змінами і доповненнями)</t>
  </si>
  <si>
    <t>Наказ Міністерства фінансів України  від 30.11.2020 року № 1480 "Про затвердження Методичних рекомендацій з питань формування внутрішньої системи забезпечення якості освіти у закладах загальної середньої освіти"  (із змінами і доповненнями)</t>
  </si>
  <si>
    <t>Наказ Міністерства фінансів України від 26.09.2005 року № 557 "Про впорядкування умов оплати праці та затвердження схем тарифних розрядів працівників навчальних закладів, установ освіти та наукових установ"  (із змінами і доповненнями)</t>
  </si>
  <si>
    <t>Наказ Міністерства фінансів України від 15.04.1993 року  № 102  "Про затвердження Інструкції про порядок обчислення заробітної плати працівників освіти "  (із змінами і доповненнями)</t>
  </si>
  <si>
    <t>Наказ Міністерством освіти і науки від 23.04.2018 року № 414 "Типовий перелік спеціальних засобів корекції психофізичного розвитку дітей з особливими освітніми потребами, які в інклюзивних та спеціальних класах (групах) закладів освіти" (із змінами і доповненнями)</t>
  </si>
  <si>
    <t>Наказ Міністерства освіти і науки України від 08.06.2018  № 609 «Про затвердження Примірного положення про команду психолого-педагогічного супроводу дитини з особливими освітніми потребами в закладі загальної середньої та дошкільної освіти»</t>
  </si>
  <si>
    <t>Наказ Міністерства освіти і науки України  від 16.04.2024 року № 521  "Про затвердження Типового переліку результативних показників бюджетних програм місцевих бюджетів у галузі «Освіта»"  (із змінами і доповненнями)</t>
  </si>
  <si>
    <t>Наказ Міністерства охорони здоров’я України від 25.09.2020 року № 2205 «Про затвердження Санітарного регламенту для закладів загальної середньої освіти»  (із змінами і доповненнями)</t>
  </si>
  <si>
    <t>Постанова Кабінету Міністрів України від 30.08.2002 року №1298   “Про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сфери" (із змінами і доповненнями)</t>
  </si>
  <si>
    <t>Постанова Кабінету Міністрів України від 14.12.2016 року № 974 “Про внесення зміни у додаток 2 до постанови Кабінету Міністрів України  від 30 серпня 2002 р. № 1298”</t>
  </si>
  <si>
    <t>Постанова Кабінету Міністрів України від 28.12.2021 року № 1391  “Деякі питання встановлення підвищень посадових окладів (ставок заробітної плати) та доплат за окремі види педагогічної діяльності у державних і комунальних закладах та установах освіти" (із змінами і доповненнями)</t>
  </si>
  <si>
    <t>Постанова Кабінету Міністрів України від 24.03.2021 року № 305 "Про затвердження норм та Порядку організації харчування у закладах освіти та дитячих закладах оздоровлення та відпочинку" (із змінами і доповненнями)</t>
  </si>
  <si>
    <t>Постанова Кабінету Міністрів України від 05.04.1994 року № 226  "Про поліпшення виховання, навчання, соціального захисту та  матеріального забезпечення дітей-сиріт і дітей, позбавлених батьківського піклування" (із змінами і доповненнями)</t>
  </si>
  <si>
    <t>Постанова Кабінету Міністрів України від 09.12.2020 року № 1289 "Про затвердження Порядку забезпечення допоміжними засобами для навчання осіб з особливими освітніми потребами у закладах освіти" (із змінами і доповненнями)</t>
  </si>
  <si>
    <t>Рішення сесії Хмельницької міської ради від 15.12.2021 року № 45  Комплексна програма "Піклування" в м.Хмельницькому на 2022-2026 роки (із змінами і доповненнями)</t>
  </si>
  <si>
    <t>Рішення сесії Хмельницької міської ради від 16.03.2016 року № 24 "Про забезпечення безоплатним харчуванням учнів 1-4 класів загальноосвітніх навчальних закладів, учнів 5-11 класів загальноосвітніх навчальних закладів з числа малозабезпечених дітей" (із змінами і доповненнями)</t>
  </si>
  <si>
    <t>Рішення сесії Хмельницької міської ради від 21.12.2022 року № 33 "Про встановлення соціальних гарантій для окремих категорій осіб та затвердження Порядку звільнення від сплати за харчування у закладах дошкільної та закладах загальної середньої освіти Хмельницької міської територіальної громади"</t>
  </si>
  <si>
    <t>Рішення сесії Хмельницької міської ради від 15.12.2021 року № 50  "Про затвердження Програми розвитку освіти Хмельницької міської територіальної громади на 2022-2026 роки" (зі змінами)</t>
  </si>
  <si>
    <t>Рішення сесії Хмельницької міської ради від 11.12.2024 року № 9 "Про бюджет Хмельницької міської територіальної громади на 2025 рік"</t>
  </si>
  <si>
    <t>Рішення сесії Хмельницької міської ради від 23.01.2025 року № 4 "Про внесення змін до бюджету Хмельницької міської територіальної громади на 2025 рік"</t>
  </si>
  <si>
    <t>Рішення сесії Хмельницької міської ради від 27.03.2025 року № 6 "Про внесення змін до бюджету Хмельницької міської територіальної громади на 2025 рік"</t>
  </si>
  <si>
    <t>Протокол від 25.04.2025 року № 105 засідання постійної комісії з питань планування, бюджету, фінансів та децентралізації</t>
  </si>
  <si>
    <t>Протокол від 09.05.2025 року № 106 засідання постійної комісії з питань планування, бюджету, фінансів та децентралізації</t>
  </si>
  <si>
    <t>Протокол від 27.06.2025 року № 109 засідання постійної комісії з питань планування, бюджету, фінансів та децентралізації</t>
  </si>
  <si>
    <t>Рішення сесії Хмельницької міської ради від 27.06.2025 року № 4 "Про внесення змін до бюджету Хмельницької міської територіальної громади на 2025 рік"</t>
  </si>
  <si>
    <t>Рішення сесії Хмельницької міської ради від 11.09.2025 року № 2 "Про внесення змін до бюджету Хмельницької міської територіальної громади на 2025 рік"</t>
  </si>
  <si>
    <t>Рішення сесії Хмельницької міської ради від 20.11.2025 року № 4 "Про внесення змін до бюджету Хмельницької міської територіальної громади на 2025 рік"</t>
  </si>
  <si>
    <t>6. Цілі державної політики, на досягнення яких спрямована реалізація бюджетної програми:</t>
  </si>
  <si>
    <t>№ з/п</t>
  </si>
  <si>
    <t>Ціль державної політики</t>
  </si>
  <si>
    <t>Створення умов для здобуття громадянської освіти, спрямованої на формування компетентностей, пов’язаних з реалізацією особою своїх прав і обов’язків як члена суспільства, усвідомленням цінностей громадянського (вільного демократичного) суспільства, верховенства права, прав і свобод людини і громадянина</t>
  </si>
  <si>
    <r>
      <t>7. Мета бюджетної програми:</t>
    </r>
    <r>
      <rPr>
        <b/>
        <u/>
        <sz val="12"/>
        <rFont val="Times New Roman"/>
        <family val="1"/>
        <charset val="204"/>
      </rPr>
      <t> Забезпечення надання послуг денними закладами загальної середньої освіти</t>
    </r>
  </si>
  <si>
    <t> 8.Завдання бюджетної програми:</t>
  </si>
  <si>
    <t>Завдання</t>
  </si>
  <si>
    <t>Забезпечити надання відповідних послуг денними закладами загальної середньої освіти.</t>
  </si>
  <si>
    <t xml:space="preserve">9. Напрями використання бюджетних коштів: </t>
  </si>
  <si>
    <t>(грн)</t>
  </si>
  <si>
    <t>Напрями використання бюджетних коштів</t>
  </si>
  <si>
    <t>Загальний фонд</t>
  </si>
  <si>
    <t>Спеціальний фонд</t>
  </si>
  <si>
    <t>Усього</t>
  </si>
  <si>
    <t>Забезпечення належного функціонування закладів загальної середньої освіти</t>
  </si>
  <si>
    <t>Організація харчування в закладах загальної середньої освіти</t>
  </si>
  <si>
    <t xml:space="preserve">Проведення капітальних ремонтів </t>
  </si>
  <si>
    <t>Реконструкція та реставрація, будівництво</t>
  </si>
  <si>
    <t>Придбання предметів та обладнання довгострокового користування</t>
  </si>
  <si>
    <t>УСЬОГО</t>
  </si>
  <si>
    <t xml:space="preserve">10. Перелік місцевих / регіональних програм, що виконуються у складі бюджетної програми: </t>
  </si>
  <si>
    <t>Найменування місцевої / регіональної програми</t>
  </si>
  <si>
    <t>Програма розвитку освіти Хмельницької міської територіальної громади на 2022-2026 роки (зі змінами)</t>
  </si>
  <si>
    <t>Програма бюджетування за участі громадськості (Бюджет участі) Хмельницької міської територіальної громади на 2024-2026 роки                    (із змінами)</t>
  </si>
  <si>
    <t>11. Результативні показники бюджетної програми:</t>
  </si>
  <si>
    <t>Показник</t>
  </si>
  <si>
    <t>Одиниця вим.</t>
  </si>
  <si>
    <t>Джерело інформації</t>
  </si>
  <si>
    <t>затрат</t>
  </si>
  <si>
    <t>Кількість закладів</t>
  </si>
  <si>
    <t>од.</t>
  </si>
  <si>
    <t>Мережа шкіл,звіт ЗНЗ - 1</t>
  </si>
  <si>
    <t>Кількість класів</t>
  </si>
  <si>
    <t>Усього середньорічне число ставок/штатних одиниць у тому числі:</t>
  </si>
  <si>
    <t>Штатний розпис, тарифікація</t>
  </si>
  <si>
    <t>педагогічного персоналу</t>
  </si>
  <si>
    <t>адмінперсоналу (за умовами оплати віднесених до педагогічного персоналу)</t>
  </si>
  <si>
    <t>спеціалістів</t>
  </si>
  <si>
    <t>робітників</t>
  </si>
  <si>
    <t>продукту</t>
  </si>
  <si>
    <t>Кількість учнів в загальноосвітніх школах</t>
  </si>
  <si>
    <t>осіб</t>
  </si>
  <si>
    <t>Мережа шкіл</t>
  </si>
  <si>
    <t>Планова кількість днів харчування учнів</t>
  </si>
  <si>
    <t>Розрахунок</t>
  </si>
  <si>
    <t>Вартість харчування учнів пільгової категорії</t>
  </si>
  <si>
    <t>грн</t>
  </si>
  <si>
    <t>Кількість закладів, в яких буде проведений капітальний ремонт</t>
  </si>
  <si>
    <t>Рішення сесії від 11.12.24 року № 9; рішення сесії від 27.06.25 року № 4; рішення сесії від 11.09.25 року № 2</t>
  </si>
  <si>
    <t>Кількість закладів, в яких буде проведена реконструкція</t>
  </si>
  <si>
    <t>Рішення сесії від 27.03.25 року № 6</t>
  </si>
  <si>
    <t xml:space="preserve">Кількість закладів, в яких будуть проведені поточні ремонти </t>
  </si>
  <si>
    <t xml:space="preserve">Рішення сесії від 11.12.24 року № 9; рішення сесії від 27.03.25 року № 6; рішення сесії від 27.06.25 року № 4; рішення сесії від 11.09.25 року № 2; рішення сесії від 20.11.25 року № 4; </t>
  </si>
  <si>
    <t>Кількість закладів, у яких буде реалізовано громадські проєкти (Бюджет участі)</t>
  </si>
  <si>
    <t>Рішення сесії від 27.06.25 року № 4</t>
  </si>
  <si>
    <t>ефективності</t>
  </si>
  <si>
    <t>Середні витрати на одного учня</t>
  </si>
  <si>
    <t>Середні витрати на утримання одного класу</t>
  </si>
  <si>
    <t>Середня наповнюваність класів</t>
  </si>
  <si>
    <t>Кількість учнів на одного педагогічного працівника</t>
  </si>
  <si>
    <t>Діто-дні відвідування</t>
  </si>
  <si>
    <t>днів</t>
  </si>
  <si>
    <t xml:space="preserve">Середні витрати на проведення капітального ремонту одного навчального закладу загальної середньої освіти </t>
  </si>
  <si>
    <t>Середні витрати на проведення реконструкції одного закладу загальної середньої освіти</t>
  </si>
  <si>
    <t xml:space="preserve">Середні витрати на проведення поточних ремонтів одного закладу загальної середньої освіти </t>
  </si>
  <si>
    <t>Середні витрати на один заклад загальної середньої освіти на реалізацію громадського проєкту (Бюджет участі)</t>
  </si>
  <si>
    <t>якості</t>
  </si>
  <si>
    <t>Відсоток охоплення дітей шкільного віку загальною середньою освітою</t>
  </si>
  <si>
    <t>%</t>
  </si>
  <si>
    <t>Кількість учнів, які закінчили школу</t>
  </si>
  <si>
    <t>Звітність</t>
  </si>
  <si>
    <t>Динаміка збільшення чисельності учнів відповідно до фактичного показника попереднього року</t>
  </si>
  <si>
    <t>Динаміка росту власних надходжень в порівнянні з минулим роком</t>
  </si>
  <si>
    <t xml:space="preserve">Відсоток захищених статей загального фонду видатків </t>
  </si>
  <si>
    <t xml:space="preserve">В.о. директора Департаменту освіти та науки   </t>
  </si>
  <si>
    <t>Олександр ХМЕЛІВСЬКИЙ</t>
  </si>
  <si>
    <t xml:space="preserve">ПОГОДЖЕНО:
Фінансове управління 
Хмельницької міської ради                                               </t>
  </si>
  <si>
    <r>
      <rPr>
        <sz val="12"/>
        <rFont val="Times New Roman"/>
        <family val="1"/>
      </rPr>
      <t>(підпис)</t>
    </r>
  </si>
  <si>
    <t>(Власне ім'я, ПРІЗВИЩЕ)</t>
  </si>
  <si>
    <t xml:space="preserve">
Начальник фінансового управління                                                      </t>
  </si>
  <si>
    <t>            Сергій ЯМЧУК                  </t>
  </si>
  <si>
    <t>Дата погодження
М.П.</t>
  </si>
  <si>
    <t>Оксана Лісоводська_______________</t>
  </si>
  <si>
    <r>
      <t xml:space="preserve">ЗАТВЕРДЖЕНО
Наказ / розпорядчий документ
</t>
    </r>
    <r>
      <rPr>
        <u/>
        <sz val="12"/>
        <rFont val="Times New Roman"/>
        <family val="1"/>
        <charset val="204"/>
      </rPr>
      <t xml:space="preserve">Департаменту освіти та науки </t>
    </r>
    <r>
      <rPr>
        <sz val="12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 xml:space="preserve">(найменування головного розпорядника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Хмельницької  міської ради</t>
    </r>
    <r>
      <rPr>
        <sz val="12"/>
        <rFont val="Times New Roman"/>
        <family val="1"/>
        <charset val="204"/>
      </rPr>
      <t xml:space="preserve">
 </t>
    </r>
    <r>
      <rPr>
        <sz val="8"/>
        <rFont val="Times New Roman"/>
        <family val="1"/>
        <charset val="204"/>
      </rPr>
      <t xml:space="preserve"> коштів місцевого бюджету)</t>
    </r>
    <r>
      <rPr>
        <sz val="12"/>
        <rFont val="Times New Roman"/>
        <family val="1"/>
        <charset val="204"/>
      </rPr>
      <t xml:space="preserve">
3 грудня 2025 року № 246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</si>
</sst>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₴_-;\-* #,##0.00\ _₴_-;_-* &quot;-&quot;??\ _₴_-;_-@_-"/>
    <numFmt numFmtId="164" formatCode="#,##0.00\ _₴"/>
    <numFmt numFmtId="165" formatCode="#,##0\ _₴"/>
    <numFmt numFmtId="166" formatCode="0.0"/>
    <numFmt numFmtId="167" formatCode="#,##0.0\ _₴"/>
  </numFmts>
  <fonts count="32" x14ac:knownFonts="1">
    <font>
      <sz val="10"/>
      <color rgb="FF000000"/>
      <name val="Times New Roman"/>
      <charset val="204"/>
    </font>
    <font>
      <sz val="10"/>
      <color theme="1"/>
      <name val="Times New Roman"/>
      <family val="2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3.5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name val="Helv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6">
    <xf numFmtId="0" fontId="0" fillId="0" borderId="0"/>
    <xf numFmtId="0" fontId="2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3" fillId="0" borderId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/>
    <xf numFmtId="0" fontId="23" fillId="0" borderId="0"/>
    <xf numFmtId="0" fontId="2" fillId="0" borderId="0"/>
    <xf numFmtId="0" fontId="27" fillId="0" borderId="0"/>
    <xf numFmtId="0" fontId="23" fillId="0" borderId="0"/>
    <xf numFmtId="0" fontId="29" fillId="0" borderId="0"/>
    <xf numFmtId="0" fontId="30" fillId="0" borderId="0"/>
    <xf numFmtId="0" fontId="1" fillId="0" borderId="0"/>
    <xf numFmtId="0" fontId="21" fillId="16" borderId="13" applyNumberFormat="0" applyFont="0" applyAlignment="0" applyProtection="0"/>
    <xf numFmtId="0" fontId="31" fillId="0" borderId="0"/>
    <xf numFmtId="43" fontId="2" fillId="0" borderId="0" applyFont="0" applyFill="0" applyBorder="0" applyAlignment="0" applyProtection="0"/>
  </cellStyleXfs>
  <cellXfs count="141">
    <xf numFmtId="0" fontId="0" fillId="0" borderId="0" xfId="0"/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vertical="center" wrapText="1"/>
    </xf>
    <xf numFmtId="0" fontId="3" fillId="0" borderId="0" xfId="1" applyFont="1" applyFill="1" applyBorder="1" applyAlignment="1">
      <alignment wrapText="1"/>
    </xf>
    <xf numFmtId="0" fontId="3" fillId="0" borderId="0" xfId="1" applyFont="1" applyFill="1" applyBorder="1" applyAlignment="1">
      <alignment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left" vertical="center" wrapText="1"/>
    </xf>
    <xf numFmtId="164" fontId="12" fillId="0" borderId="0" xfId="1" applyNumberFormat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left" vertical="center" wrapText="1"/>
    </xf>
    <xf numFmtId="3" fontId="9" fillId="0" borderId="1" xfId="1" applyNumberFormat="1" applyFont="1" applyFill="1" applyBorder="1" applyAlignment="1">
      <alignment horizontal="center" vertical="center" wrapText="1" shrinkToFit="1"/>
    </xf>
    <xf numFmtId="3" fontId="9" fillId="0" borderId="0" xfId="1" applyNumberFormat="1" applyFont="1" applyFill="1" applyBorder="1" applyAlignment="1">
      <alignment horizontal="center" vertical="center" wrapText="1" shrinkToFit="1"/>
    </xf>
    <xf numFmtId="1" fontId="9" fillId="0" borderId="1" xfId="1" applyNumberFormat="1" applyFont="1" applyFill="1" applyBorder="1" applyAlignment="1">
      <alignment horizontal="center" vertical="center" wrapText="1" shrinkToFit="1"/>
    </xf>
    <xf numFmtId="0" fontId="14" fillId="0" borderId="2" xfId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center" vertical="center" wrapText="1"/>
    </xf>
    <xf numFmtId="1" fontId="16" fillId="0" borderId="2" xfId="1" applyNumberFormat="1" applyFont="1" applyFill="1" applyBorder="1" applyAlignment="1">
      <alignment horizontal="center" vertical="center" wrapText="1" shrinkToFit="1"/>
    </xf>
    <xf numFmtId="1" fontId="16" fillId="0" borderId="0" xfId="1" applyNumberFormat="1" applyFont="1" applyFill="1" applyBorder="1" applyAlignment="1">
      <alignment vertical="center" wrapText="1" shrinkToFit="1"/>
    </xf>
    <xf numFmtId="1" fontId="9" fillId="0" borderId="2" xfId="1" applyNumberFormat="1" applyFont="1" applyFill="1" applyBorder="1" applyAlignment="1">
      <alignment horizontal="center" vertical="center" wrapText="1" shrinkToFit="1"/>
    </xf>
    <xf numFmtId="4" fontId="9" fillId="0" borderId="0" xfId="1" applyNumberFormat="1" applyFont="1" applyFill="1" applyBorder="1" applyAlignment="1">
      <alignment vertical="center" wrapText="1" shrinkToFit="1"/>
    </xf>
    <xf numFmtId="4" fontId="2" fillId="0" borderId="0" xfId="1" applyNumberFormat="1" applyFont="1" applyFill="1" applyBorder="1" applyAlignment="1">
      <alignment horizontal="left" vertical="center" wrapText="1"/>
    </xf>
    <xf numFmtId="4" fontId="9" fillId="0" borderId="0" xfId="1" applyNumberFormat="1" applyFont="1" applyFill="1" applyBorder="1" applyAlignment="1">
      <alignment horizontal="right" vertical="center" wrapText="1" shrinkToFit="1"/>
    </xf>
    <xf numFmtId="4" fontId="9" fillId="0" borderId="0" xfId="1" applyNumberFormat="1" applyFont="1" applyFill="1" applyBorder="1" applyAlignment="1">
      <alignment horizontal="center" vertical="center" wrapText="1" shrinkToFit="1"/>
    </xf>
    <xf numFmtId="4" fontId="3" fillId="0" borderId="0" xfId="1" applyNumberFormat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14" fillId="0" borderId="2" xfId="1" applyFont="1" applyFill="1" applyBorder="1" applyAlignment="1">
      <alignment horizontal="left" vertical="center" wrapText="1"/>
    </xf>
    <xf numFmtId="0" fontId="9" fillId="0" borderId="2" xfId="1" applyFont="1" applyFill="1" applyBorder="1" applyAlignment="1">
      <alignment horizontal="left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17" fillId="0" borderId="2" xfId="1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left" vertical="center" wrapText="1"/>
    </xf>
    <xf numFmtId="4" fontId="19" fillId="0" borderId="0" xfId="1" applyNumberFormat="1" applyFont="1" applyFill="1" applyBorder="1" applyAlignment="1">
      <alignment horizontal="left" vertical="center" wrapText="1"/>
    </xf>
    <xf numFmtId="4" fontId="11" fillId="0" borderId="0" xfId="1" applyNumberFormat="1" applyFont="1" applyFill="1" applyBorder="1" applyAlignment="1">
      <alignment horizontal="left" vertical="center" wrapText="1"/>
    </xf>
    <xf numFmtId="2" fontId="17" fillId="0" borderId="9" xfId="1" applyNumberFormat="1" applyFont="1" applyFill="1" applyBorder="1" applyAlignment="1">
      <alignment vertical="center" wrapText="1" shrinkToFit="1"/>
    </xf>
    <xf numFmtId="2" fontId="17" fillId="0" borderId="0" xfId="1" applyNumberFormat="1" applyFont="1" applyFill="1" applyBorder="1" applyAlignment="1">
      <alignment vertical="center" wrapText="1" shrinkToFi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left" vertical="center" wrapText="1"/>
    </xf>
    <xf numFmtId="0" fontId="17" fillId="0" borderId="2" xfId="1" applyFont="1" applyFill="1" applyBorder="1" applyAlignment="1">
      <alignment horizontal="left" vertical="center" wrapText="1"/>
    </xf>
    <xf numFmtId="0" fontId="2" fillId="0" borderId="0" xfId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vertical="center" wrapText="1"/>
    </xf>
    <xf numFmtId="0" fontId="9" fillId="0" borderId="6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top" wrapText="1"/>
    </xf>
    <xf numFmtId="0" fontId="9" fillId="0" borderId="0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left" wrapText="1"/>
    </xf>
    <xf numFmtId="4" fontId="3" fillId="0" borderId="0" xfId="1" applyNumberFormat="1" applyFont="1" applyFill="1" applyBorder="1" applyAlignment="1">
      <alignment horizontal="right" vertical="center" wrapText="1" shrinkToFit="1"/>
    </xf>
    <xf numFmtId="0" fontId="3" fillId="0" borderId="6" xfId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6" xfId="1" applyFont="1" applyFill="1" applyBorder="1" applyAlignment="1">
      <alignment horizont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164" fontId="3" fillId="0" borderId="3" xfId="1" applyNumberFormat="1" applyFont="1" applyFill="1" applyBorder="1" applyAlignment="1">
      <alignment horizontal="center" vertical="center" wrapText="1" shrinkToFit="1"/>
    </xf>
    <xf numFmtId="164" fontId="3" fillId="0" borderId="5" xfId="1" applyNumberFormat="1" applyFont="1" applyFill="1" applyBorder="1" applyAlignment="1">
      <alignment horizontal="center" vertical="center" wrapText="1" shrinkToFit="1"/>
    </xf>
    <xf numFmtId="167" fontId="3" fillId="0" borderId="3" xfId="1" applyNumberFormat="1" applyFont="1" applyFill="1" applyBorder="1" applyAlignment="1">
      <alignment horizontal="center" vertical="center" wrapText="1" shrinkToFit="1"/>
    </xf>
    <xf numFmtId="167" fontId="3" fillId="0" borderId="5" xfId="1" applyNumberFormat="1" applyFont="1" applyFill="1" applyBorder="1" applyAlignment="1">
      <alignment horizontal="center" vertical="center" wrapText="1" shrinkToFit="1"/>
    </xf>
    <xf numFmtId="167" fontId="3" fillId="0" borderId="3" xfId="1" applyNumberFormat="1" applyFont="1" applyFill="1" applyBorder="1" applyAlignment="1">
      <alignment horizontal="center" vertical="center" wrapText="1"/>
    </xf>
    <xf numFmtId="167" fontId="3" fillId="0" borderId="5" xfId="1" applyNumberFormat="1" applyFont="1" applyFill="1" applyBorder="1" applyAlignment="1">
      <alignment horizontal="center" vertical="center" wrapText="1"/>
    </xf>
    <xf numFmtId="165" fontId="3" fillId="0" borderId="3" xfId="1" applyNumberFormat="1" applyFont="1" applyFill="1" applyBorder="1" applyAlignment="1">
      <alignment horizontal="center" vertical="center" wrapText="1" shrinkToFit="1"/>
    </xf>
    <xf numFmtId="165" fontId="3" fillId="0" borderId="5" xfId="1" applyNumberFormat="1" applyFont="1" applyFill="1" applyBorder="1" applyAlignment="1">
      <alignment horizontal="center" vertical="center" wrapText="1" shrinkToFit="1"/>
    </xf>
    <xf numFmtId="167" fontId="9" fillId="0" borderId="3" xfId="1" applyNumberFormat="1" applyFont="1" applyFill="1" applyBorder="1" applyAlignment="1">
      <alignment horizontal="center" vertical="center" wrapText="1"/>
    </xf>
    <xf numFmtId="167" fontId="9" fillId="0" borderId="5" xfId="1" applyNumberFormat="1" applyFont="1" applyFill="1" applyBorder="1" applyAlignment="1">
      <alignment horizontal="center" vertical="center" wrapText="1"/>
    </xf>
    <xf numFmtId="165" fontId="9" fillId="0" borderId="3" xfId="1" applyNumberFormat="1" applyFont="1" applyFill="1" applyBorder="1" applyAlignment="1">
      <alignment horizontal="center" vertical="center" wrapText="1" shrinkToFit="1"/>
    </xf>
    <xf numFmtId="165" fontId="9" fillId="0" borderId="5" xfId="1" applyNumberFormat="1" applyFont="1" applyFill="1" applyBorder="1" applyAlignment="1">
      <alignment horizontal="center" vertical="center" wrapText="1" shrinkToFit="1"/>
    </xf>
    <xf numFmtId="167" fontId="9" fillId="0" borderId="3" xfId="1" applyNumberFormat="1" applyFont="1" applyFill="1" applyBorder="1" applyAlignment="1">
      <alignment horizontal="center" vertical="center" wrapText="1" shrinkToFit="1"/>
    </xf>
    <xf numFmtId="167" fontId="9" fillId="0" borderId="5" xfId="1" applyNumberFormat="1" applyFont="1" applyFill="1" applyBorder="1" applyAlignment="1">
      <alignment horizontal="center" vertical="center" wrapText="1" shrinkToFit="1"/>
    </xf>
    <xf numFmtId="0" fontId="17" fillId="0" borderId="2" xfId="1" applyFont="1" applyFill="1" applyBorder="1" applyAlignment="1">
      <alignment horizontal="left" vertical="center" wrapText="1"/>
    </xf>
    <xf numFmtId="164" fontId="17" fillId="0" borderId="3" xfId="1" applyNumberFormat="1" applyFont="1" applyFill="1" applyBorder="1" applyAlignment="1">
      <alignment horizontal="center" vertical="center" wrapText="1" shrinkToFit="1"/>
    </xf>
    <xf numFmtId="164" fontId="17" fillId="0" borderId="5" xfId="1" applyNumberFormat="1" applyFont="1" applyFill="1" applyBorder="1" applyAlignment="1">
      <alignment horizontal="center" vertical="center" wrapText="1" shrinkToFit="1"/>
    </xf>
    <xf numFmtId="164" fontId="17" fillId="0" borderId="3" xfId="1" applyNumberFormat="1" applyFont="1" applyFill="1" applyBorder="1" applyAlignment="1">
      <alignment horizontal="center" vertical="center" wrapText="1"/>
    </xf>
    <xf numFmtId="164" fontId="17" fillId="0" borderId="5" xfId="1" applyNumberFormat="1" applyFont="1" applyFill="1" applyBorder="1" applyAlignment="1">
      <alignment horizontal="center" vertical="center" wrapText="1"/>
    </xf>
    <xf numFmtId="164" fontId="18" fillId="0" borderId="3" xfId="1" applyNumberFormat="1" applyFont="1" applyFill="1" applyBorder="1" applyAlignment="1">
      <alignment horizontal="center" vertical="center" wrapText="1" shrinkToFit="1"/>
    </xf>
    <xf numFmtId="164" fontId="18" fillId="0" borderId="5" xfId="1" applyNumberFormat="1" applyFont="1" applyFill="1" applyBorder="1" applyAlignment="1">
      <alignment horizontal="center" vertical="center" wrapText="1" shrinkToFi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0" borderId="5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65" fontId="9" fillId="0" borderId="3" xfId="1" applyNumberFormat="1" applyFont="1" applyFill="1" applyBorder="1" applyAlignment="1">
      <alignment horizontal="center" vertical="center" wrapText="1"/>
    </xf>
    <xf numFmtId="165" fontId="9" fillId="0" borderId="5" xfId="1" applyNumberFormat="1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 shrinkToFit="1"/>
    </xf>
    <xf numFmtId="164" fontId="9" fillId="0" borderId="3" xfId="1" applyNumberFormat="1" applyFont="1" applyFill="1" applyBorder="1" applyAlignment="1">
      <alignment horizontal="center" vertical="center" wrapText="1" shrinkToFit="1"/>
    </xf>
    <xf numFmtId="164" fontId="9" fillId="0" borderId="5" xfId="1" applyNumberFormat="1" applyFont="1" applyFill="1" applyBorder="1" applyAlignment="1">
      <alignment horizontal="center" vertical="center" wrapText="1" shrinkToFit="1"/>
    </xf>
    <xf numFmtId="0" fontId="3" fillId="0" borderId="3" xfId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left" vertical="center" wrapText="1"/>
    </xf>
    <xf numFmtId="165" fontId="3" fillId="0" borderId="3" xfId="1" applyNumberFormat="1" applyFont="1" applyFill="1" applyBorder="1" applyAlignment="1">
      <alignment horizontal="center" vertical="center" wrapText="1"/>
    </xf>
    <xf numFmtId="165" fontId="3" fillId="0" borderId="5" xfId="1" applyNumberFormat="1" applyFont="1" applyFill="1" applyBorder="1" applyAlignment="1">
      <alignment horizontal="center" vertical="center" wrapText="1"/>
    </xf>
    <xf numFmtId="164" fontId="18" fillId="0" borderId="3" xfId="0" applyNumberFormat="1" applyFont="1" applyFill="1" applyBorder="1" applyAlignment="1">
      <alignment horizontal="center" vertical="center" wrapText="1"/>
    </xf>
    <xf numFmtId="164" fontId="18" fillId="0" borderId="5" xfId="0" applyNumberFormat="1" applyFont="1" applyFill="1" applyBorder="1" applyAlignment="1">
      <alignment horizontal="center" vertical="center" wrapText="1"/>
    </xf>
    <xf numFmtId="165" fontId="18" fillId="0" borderId="3" xfId="0" applyNumberFormat="1" applyFont="1" applyFill="1" applyBorder="1" applyAlignment="1">
      <alignment horizontal="center" vertical="center" wrapText="1"/>
    </xf>
    <xf numFmtId="165" fontId="18" fillId="0" borderId="5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65" fontId="3" fillId="0" borderId="5" xfId="0" applyNumberFormat="1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left" vertical="center" wrapText="1"/>
    </xf>
    <xf numFmtId="164" fontId="3" fillId="0" borderId="2" xfId="1" applyNumberFormat="1" applyFont="1" applyFill="1" applyBorder="1" applyAlignment="1">
      <alignment horizontal="center" vertical="center" wrapText="1" shrinkToFit="1"/>
    </xf>
    <xf numFmtId="166" fontId="17" fillId="0" borderId="0" xfId="1" applyNumberFormat="1" applyFont="1" applyFill="1" applyBorder="1" applyAlignment="1">
      <alignment horizontal="center" vertical="center" wrapText="1" shrinkToFit="1"/>
    </xf>
    <xf numFmtId="2" fontId="17" fillId="0" borderId="0" xfId="1" applyNumberFormat="1" applyFont="1" applyFill="1" applyBorder="1" applyAlignment="1">
      <alignment horizontal="center" vertical="center" wrapText="1" shrinkToFit="1"/>
    </xf>
    <xf numFmtId="0" fontId="9" fillId="0" borderId="2" xfId="1" applyFont="1" applyFill="1" applyBorder="1" applyAlignment="1">
      <alignment horizontal="center" vertical="center" wrapText="1"/>
    </xf>
    <xf numFmtId="1" fontId="9" fillId="0" borderId="2" xfId="1" applyNumberFormat="1" applyFont="1" applyFill="1" applyBorder="1" applyAlignment="1">
      <alignment horizontal="center" vertical="center" wrapText="1" shrinkToFit="1"/>
    </xf>
    <xf numFmtId="0" fontId="3" fillId="0" borderId="0" xfId="1" applyFont="1" applyFill="1" applyBorder="1" applyAlignment="1">
      <alignment horizontal="left" vertical="center" wrapText="1"/>
    </xf>
    <xf numFmtId="0" fontId="14" fillId="0" borderId="2" xfId="1" applyFont="1" applyFill="1" applyBorder="1" applyAlignment="1">
      <alignment horizontal="center" vertical="center" wrapText="1"/>
    </xf>
    <xf numFmtId="1" fontId="16" fillId="0" borderId="2" xfId="1" applyNumberFormat="1" applyFont="1" applyFill="1" applyBorder="1" applyAlignment="1">
      <alignment horizontal="center" vertical="center" wrapText="1" shrinkToFit="1"/>
    </xf>
    <xf numFmtId="4" fontId="9" fillId="0" borderId="0" xfId="1" applyNumberFormat="1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4" fontId="9" fillId="0" borderId="2" xfId="0" applyNumberFormat="1" applyFont="1" applyFill="1" applyBorder="1" applyAlignment="1">
      <alignment vertical="center" wrapText="1" shrinkToFit="1"/>
    </xf>
    <xf numFmtId="0" fontId="3" fillId="0" borderId="7" xfId="1" applyFont="1" applyFill="1" applyBorder="1" applyAlignment="1">
      <alignment horizontal="left" vertical="center" wrapText="1"/>
    </xf>
    <xf numFmtId="0" fontId="3" fillId="0" borderId="8" xfId="1" applyFont="1" applyFill="1" applyBorder="1" applyAlignment="1">
      <alignment horizontal="left" vertical="center" wrapText="1"/>
    </xf>
    <xf numFmtId="4" fontId="9" fillId="0" borderId="2" xfId="1" applyNumberFormat="1" applyFont="1" applyFill="1" applyBorder="1" applyAlignment="1">
      <alignment horizontal="right" vertical="center" wrapText="1" shrinkToFit="1"/>
    </xf>
    <xf numFmtId="0" fontId="3" fillId="0" borderId="4" xfId="1" applyFont="1" applyFill="1" applyBorder="1" applyAlignment="1">
      <alignment horizontal="left" vertical="center" wrapText="1"/>
    </xf>
    <xf numFmtId="4" fontId="9" fillId="0" borderId="2" xfId="1" applyNumberFormat="1" applyFont="1" applyFill="1" applyBorder="1" applyAlignment="1">
      <alignment vertical="center" wrapText="1" shrinkToFit="1"/>
    </xf>
    <xf numFmtId="0" fontId="3" fillId="0" borderId="6" xfId="1" applyFont="1" applyFill="1" applyBorder="1" applyAlignment="1">
      <alignment horizontal="right" vertical="center" wrapText="1"/>
    </xf>
    <xf numFmtId="4" fontId="9" fillId="0" borderId="0" xfId="1" applyNumberFormat="1" applyFont="1" applyFill="1" applyBorder="1" applyAlignment="1">
      <alignment horizontal="right" vertical="center" wrapText="1" shrinkToFit="1"/>
    </xf>
    <xf numFmtId="0" fontId="3" fillId="0" borderId="2" xfId="1" applyFont="1" applyFill="1" applyBorder="1" applyAlignment="1">
      <alignment horizontal="center" vertical="center" wrapText="1"/>
    </xf>
    <xf numFmtId="4" fontId="3" fillId="0" borderId="2" xfId="1" applyNumberFormat="1" applyFont="1" applyFill="1" applyBorder="1" applyAlignment="1">
      <alignment horizontal="right" vertical="center" wrapText="1" shrinkToFit="1"/>
    </xf>
    <xf numFmtId="4" fontId="3" fillId="0" borderId="0" xfId="1" applyNumberFormat="1" applyFont="1" applyFill="1" applyBorder="1" applyAlignment="1">
      <alignment horizontal="right" vertical="center" wrapText="1" shrinkToFit="1"/>
    </xf>
    <xf numFmtId="0" fontId="14" fillId="0" borderId="0" xfId="1" applyFont="1" applyFill="1" applyBorder="1" applyAlignment="1">
      <alignment horizontal="center" vertical="center" wrapText="1"/>
    </xf>
    <xf numFmtId="1" fontId="16" fillId="0" borderId="0" xfId="1" applyNumberFormat="1" applyFont="1" applyFill="1" applyBorder="1" applyAlignment="1">
      <alignment horizontal="center" vertical="center" wrapText="1" shrinkToFit="1"/>
    </xf>
    <xf numFmtId="0" fontId="5" fillId="0" borderId="0" xfId="1" applyFont="1" applyFill="1" applyBorder="1" applyAlignment="1">
      <alignment horizontal="left" vertical="center" wrapText="1"/>
    </xf>
    <xf numFmtId="0" fontId="14" fillId="0" borderId="0" xfId="1" applyFont="1" applyFill="1" applyBorder="1" applyAlignment="1">
      <alignment horizontal="left" vertical="center" wrapText="1"/>
    </xf>
    <xf numFmtId="0" fontId="16" fillId="0" borderId="0" xfId="1" applyFont="1" applyFill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0" xfId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3" fillId="0" borderId="0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top" wrapText="1"/>
    </xf>
    <xf numFmtId="0" fontId="4" fillId="0" borderId="0" xfId="1" applyFont="1" applyFill="1" applyBorder="1" applyAlignment="1">
      <alignment horizontal="left" vertical="top" wrapText="1"/>
    </xf>
    <xf numFmtId="0" fontId="7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</cellXfs>
  <cellStyles count="36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" xfId="0" builtinId="0"/>
    <cellStyle name="Звичайний 2" xfId="25"/>
    <cellStyle name="Звичайний 2 2" xfId="26"/>
    <cellStyle name="Звичайний 3" xfId="27"/>
    <cellStyle name="Звичайний 3 2" xfId="28"/>
    <cellStyle name="Обычный 2" xfId="1"/>
    <cellStyle name="Обычный 2 2" xfId="29"/>
    <cellStyle name="Обычный 3" xfId="30"/>
    <cellStyle name="Обычный 3 2" xfId="31"/>
    <cellStyle name="Обычный 4" xfId="32"/>
    <cellStyle name="Примечание 2" xfId="33"/>
    <cellStyle name="Стиль 1" xfId="34"/>
    <cellStyle name="Финансовый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X117"/>
  <sheetViews>
    <sheetView tabSelected="1" view="pageBreakPreview" zoomScale="70" zoomScaleNormal="70" zoomScaleSheetLayoutView="70" workbookViewId="0">
      <selection activeCell="B117" sqref="B117"/>
    </sheetView>
  </sheetViews>
  <sheetFormatPr defaultColWidth="9.33203125" defaultRowHeight="12.75" x14ac:dyDescent="0.2"/>
  <cols>
    <col min="1" max="1" width="27.1640625" style="1" customWidth="1"/>
    <col min="2" max="2" width="102.1640625" style="1" customWidth="1"/>
    <col min="3" max="3" width="17" style="1" customWidth="1"/>
    <col min="4" max="4" width="23.1640625" style="1" customWidth="1"/>
    <col min="5" max="5" width="22.6640625" style="1" customWidth="1"/>
    <col min="6" max="6" width="2.6640625" style="1" customWidth="1"/>
    <col min="7" max="7" width="35" style="1" customWidth="1"/>
    <col min="8" max="8" width="16.5" style="1" customWidth="1"/>
    <col min="9" max="9" width="13" style="1" customWidth="1"/>
    <col min="10" max="10" width="24.33203125" style="1" customWidth="1"/>
    <col min="11" max="11" width="6.33203125" style="1" customWidth="1"/>
    <col min="12" max="12" width="4.83203125" style="1" customWidth="1"/>
    <col min="13" max="13" width="34.1640625" style="1" customWidth="1"/>
    <col min="14" max="14" width="13.1640625" style="1" customWidth="1"/>
    <col min="15" max="15" width="22.33203125" style="1" customWidth="1"/>
    <col min="16" max="16" width="16.5" style="1" hidden="1" customWidth="1"/>
    <col min="17" max="17" width="25.1640625" style="1" bestFit="1" customWidth="1"/>
    <col min="18" max="18" width="13.83203125" style="1" customWidth="1"/>
    <col min="19" max="19" width="23.5" style="1" customWidth="1"/>
    <col min="20" max="23" width="9.33203125" style="1"/>
    <col min="24" max="24" width="11.33203125" style="1" bestFit="1" customWidth="1"/>
    <col min="25" max="16384" width="9.33203125" style="1"/>
  </cols>
  <sheetData>
    <row r="1" spans="1:23" ht="88.5" customHeight="1" x14ac:dyDescent="0.25">
      <c r="B1" s="2"/>
      <c r="C1" s="2"/>
      <c r="D1" s="2"/>
      <c r="E1" s="2"/>
      <c r="F1" s="2"/>
      <c r="G1" s="3"/>
      <c r="H1" s="137" t="s">
        <v>0</v>
      </c>
      <c r="I1" s="138"/>
      <c r="J1" s="138"/>
      <c r="K1" s="138"/>
      <c r="L1" s="138"/>
    </row>
    <row r="2" spans="1:23" ht="118.9" customHeight="1" x14ac:dyDescent="0.2">
      <c r="B2" s="2"/>
      <c r="C2" s="2"/>
      <c r="D2" s="2"/>
      <c r="E2" s="2"/>
      <c r="F2" s="2"/>
      <c r="G2" s="4"/>
      <c r="H2" s="107" t="s">
        <v>134</v>
      </c>
      <c r="I2" s="107"/>
      <c r="J2" s="107"/>
      <c r="K2" s="107"/>
      <c r="L2" s="107"/>
    </row>
    <row r="3" spans="1:23" ht="42.75" customHeight="1" x14ac:dyDescent="0.2">
      <c r="A3" s="139" t="s">
        <v>1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</row>
    <row r="4" spans="1:23" ht="103.9" customHeight="1" x14ac:dyDescent="0.2">
      <c r="A4" s="5" t="s">
        <v>2</v>
      </c>
      <c r="B4" s="135" t="s">
        <v>3</v>
      </c>
      <c r="C4" s="135"/>
      <c r="D4" s="135"/>
      <c r="E4" s="135"/>
      <c r="F4" s="135"/>
      <c r="G4" s="59" t="s">
        <v>4</v>
      </c>
      <c r="H4" s="59"/>
      <c r="I4" s="59"/>
      <c r="J4" s="59"/>
      <c r="K4" s="59"/>
    </row>
    <row r="5" spans="1:23" ht="86.25" customHeight="1" x14ac:dyDescent="0.2">
      <c r="A5" s="4" t="s">
        <v>5</v>
      </c>
      <c r="B5" s="59" t="s">
        <v>6</v>
      </c>
      <c r="C5" s="135"/>
      <c r="D5" s="135"/>
      <c r="E5" s="135"/>
      <c r="F5" s="135"/>
      <c r="G5" s="135" t="s">
        <v>7</v>
      </c>
      <c r="H5" s="135"/>
      <c r="I5" s="135"/>
      <c r="J5" s="135"/>
      <c r="K5" s="135"/>
    </row>
    <row r="6" spans="1:23" ht="126.2" customHeight="1" x14ac:dyDescent="0.2">
      <c r="A6" s="4" t="s">
        <v>8</v>
      </c>
      <c r="B6" s="59" t="s">
        <v>9</v>
      </c>
      <c r="C6" s="135"/>
      <c r="D6" s="6" t="s">
        <v>10</v>
      </c>
      <c r="E6" s="136" t="s">
        <v>11</v>
      </c>
      <c r="F6" s="59"/>
      <c r="G6" s="59" t="s">
        <v>12</v>
      </c>
      <c r="H6" s="135"/>
      <c r="I6" s="135"/>
      <c r="J6" s="135"/>
      <c r="K6" s="135"/>
    </row>
    <row r="7" spans="1:23" s="7" customFormat="1" ht="25.15" customHeight="1" x14ac:dyDescent="0.2">
      <c r="A7" s="107" t="s">
        <v>13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M7" s="8"/>
      <c r="N7" s="8"/>
      <c r="O7" s="8"/>
      <c r="P7" s="8"/>
      <c r="Q7" s="8"/>
    </row>
    <row r="8" spans="1:23" ht="18" customHeight="1" x14ac:dyDescent="0.2">
      <c r="A8" s="137" t="s">
        <v>14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</row>
    <row r="9" spans="1:23" ht="21.75" customHeight="1" x14ac:dyDescent="0.2">
      <c r="A9" s="127" t="s">
        <v>15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</row>
    <row r="10" spans="1:23" ht="21.2" customHeight="1" x14ac:dyDescent="0.2">
      <c r="A10" s="127" t="s">
        <v>16</v>
      </c>
      <c r="B10" s="127"/>
      <c r="C10" s="127"/>
      <c r="D10" s="127"/>
      <c r="E10" s="127"/>
      <c r="F10" s="127"/>
      <c r="G10" s="127"/>
      <c r="H10" s="127"/>
      <c r="I10" s="127"/>
      <c r="J10" s="9"/>
      <c r="K10" s="9"/>
    </row>
    <row r="11" spans="1:23" ht="25.5" customHeight="1" x14ac:dyDescent="0.2">
      <c r="A11" s="127" t="s">
        <v>17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</row>
    <row r="12" spans="1:23" ht="25.5" customHeight="1" x14ac:dyDescent="0.2">
      <c r="A12" s="127" t="s">
        <v>18</v>
      </c>
      <c r="B12" s="107"/>
      <c r="C12" s="107"/>
      <c r="D12" s="107"/>
      <c r="E12" s="107"/>
      <c r="F12" s="107"/>
      <c r="G12" s="107"/>
      <c r="H12" s="107"/>
      <c r="I12" s="107"/>
      <c r="J12" s="107"/>
      <c r="K12" s="107"/>
    </row>
    <row r="13" spans="1:23" ht="25.5" customHeight="1" x14ac:dyDescent="0.2">
      <c r="A13" s="127" t="s">
        <v>19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</row>
    <row r="14" spans="1:23" ht="25.5" customHeight="1" x14ac:dyDescent="0.2">
      <c r="A14" s="132" t="s">
        <v>20</v>
      </c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</row>
    <row r="15" spans="1:23" ht="25.5" customHeight="1" x14ac:dyDescent="0.2">
      <c r="A15" s="132" t="s">
        <v>21</v>
      </c>
      <c r="B15" s="132"/>
      <c r="C15" s="132"/>
      <c r="D15" s="132"/>
      <c r="E15" s="132"/>
      <c r="F15" s="132"/>
      <c r="G15" s="132"/>
      <c r="H15" s="132"/>
      <c r="I15" s="132"/>
      <c r="J15" s="132"/>
      <c r="K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 ht="25.5" customHeight="1" x14ac:dyDescent="0.2">
      <c r="A16" s="132" t="s">
        <v>22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11" ht="25.5" customHeight="1" x14ac:dyDescent="0.2">
      <c r="A17" s="127" t="s">
        <v>23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34"/>
    </row>
    <row r="18" spans="1:11" ht="23.45" customHeight="1" x14ac:dyDescent="0.2">
      <c r="A18" s="127" t="s">
        <v>24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34"/>
    </row>
    <row r="19" spans="1:11" ht="27.95" customHeight="1" x14ac:dyDescent="0.2">
      <c r="A19" s="127" t="s">
        <v>25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</row>
    <row r="20" spans="1:11" ht="24.4" customHeight="1" x14ac:dyDescent="0.2">
      <c r="A20" s="127" t="s">
        <v>26</v>
      </c>
      <c r="B20" s="134"/>
      <c r="C20" s="134"/>
      <c r="D20" s="134"/>
      <c r="E20" s="134"/>
      <c r="F20" s="134"/>
      <c r="G20" s="134"/>
      <c r="H20" s="134"/>
      <c r="I20" s="134"/>
      <c r="J20" s="134"/>
      <c r="K20" s="134"/>
    </row>
    <row r="21" spans="1:11" ht="24.4" customHeight="1" x14ac:dyDescent="0.2">
      <c r="A21" s="127" t="s">
        <v>27</v>
      </c>
      <c r="B21" s="134"/>
      <c r="C21" s="134"/>
      <c r="D21" s="134"/>
      <c r="E21" s="134"/>
      <c r="F21" s="134"/>
      <c r="G21" s="134"/>
      <c r="H21" s="134"/>
      <c r="I21" s="134"/>
      <c r="J21" s="134"/>
      <c r="K21" s="134"/>
    </row>
    <row r="22" spans="1:11" ht="24.4" customHeight="1" x14ac:dyDescent="0.2">
      <c r="A22" s="127" t="s">
        <v>28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7"/>
    </row>
    <row r="23" spans="1:11" ht="24.4" customHeight="1" x14ac:dyDescent="0.2">
      <c r="A23" s="127" t="s">
        <v>29</v>
      </c>
      <c r="B23" s="127"/>
      <c r="C23" s="127"/>
      <c r="D23" s="127"/>
      <c r="E23" s="127"/>
      <c r="F23" s="127"/>
      <c r="G23" s="127"/>
      <c r="H23" s="127"/>
      <c r="I23" s="127"/>
      <c r="J23" s="127"/>
      <c r="K23" s="127"/>
    </row>
    <row r="24" spans="1:11" ht="26.45" customHeight="1" x14ac:dyDescent="0.2">
      <c r="A24" s="132" t="s">
        <v>30</v>
      </c>
      <c r="B24" s="132"/>
      <c r="C24" s="132"/>
      <c r="D24" s="132"/>
      <c r="E24" s="132"/>
      <c r="F24" s="132"/>
      <c r="G24" s="132"/>
      <c r="H24" s="132"/>
      <c r="I24" s="132"/>
      <c r="J24" s="132"/>
      <c r="K24" s="132"/>
    </row>
    <row r="25" spans="1:11" ht="20.25" customHeight="1" x14ac:dyDescent="0.2">
      <c r="A25" s="132" t="s">
        <v>31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0"/>
    </row>
    <row r="26" spans="1:11" ht="39.75" customHeight="1" x14ac:dyDescent="0.2">
      <c r="A26" s="127" t="s">
        <v>32</v>
      </c>
      <c r="B26" s="127"/>
      <c r="C26" s="127"/>
      <c r="D26" s="127"/>
      <c r="E26" s="127"/>
      <c r="F26" s="127"/>
      <c r="G26" s="127"/>
      <c r="H26" s="127"/>
      <c r="I26" s="127"/>
      <c r="J26" s="127"/>
      <c r="K26" s="127"/>
    </row>
    <row r="27" spans="1:11" ht="27" customHeight="1" x14ac:dyDescent="0.2">
      <c r="A27" s="132" t="s">
        <v>33</v>
      </c>
      <c r="B27" s="133"/>
      <c r="C27" s="133"/>
      <c r="D27" s="133"/>
      <c r="E27" s="133"/>
      <c r="F27" s="133"/>
      <c r="G27" s="133"/>
      <c r="H27" s="133"/>
      <c r="I27" s="133"/>
      <c r="J27" s="133"/>
      <c r="K27" s="133"/>
    </row>
    <row r="28" spans="1:11" ht="34.5" customHeight="1" x14ac:dyDescent="0.2">
      <c r="A28" s="127" t="s">
        <v>34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27"/>
    </row>
    <row r="29" spans="1:11" ht="24.4" customHeight="1" x14ac:dyDescent="0.2">
      <c r="A29" s="127" t="s">
        <v>35</v>
      </c>
      <c r="B29" s="127"/>
      <c r="C29" s="127"/>
      <c r="D29" s="127"/>
      <c r="E29" s="127"/>
      <c r="F29" s="127"/>
      <c r="G29" s="127"/>
      <c r="H29" s="127"/>
      <c r="I29" s="127"/>
      <c r="J29" s="127"/>
      <c r="K29" s="127"/>
    </row>
    <row r="30" spans="1:11" ht="22.7" customHeight="1" x14ac:dyDescent="0.2">
      <c r="A30" s="127" t="s">
        <v>36</v>
      </c>
      <c r="B30" s="127"/>
      <c r="C30" s="127"/>
      <c r="D30" s="127"/>
      <c r="E30" s="127"/>
      <c r="F30" s="127"/>
      <c r="G30" s="127"/>
      <c r="H30" s="127"/>
      <c r="I30" s="127"/>
      <c r="J30" s="127"/>
      <c r="K30" s="9"/>
    </row>
    <row r="31" spans="1:11" ht="22.7" customHeight="1" x14ac:dyDescent="0.2">
      <c r="A31" s="132" t="s">
        <v>37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2"/>
    </row>
    <row r="32" spans="1:11" ht="26.45" customHeight="1" x14ac:dyDescent="0.2">
      <c r="A32" s="127" t="s">
        <v>38</v>
      </c>
      <c r="B32" s="127"/>
      <c r="C32" s="127"/>
      <c r="D32" s="127"/>
      <c r="E32" s="127"/>
      <c r="F32" s="127"/>
      <c r="G32" s="127"/>
      <c r="H32" s="127"/>
      <c r="I32" s="127"/>
      <c r="J32" s="127"/>
      <c r="K32" s="127"/>
    </row>
    <row r="33" spans="1:11" s="11" customFormat="1" ht="38.85" customHeight="1" x14ac:dyDescent="0.2">
      <c r="A33" s="127" t="s">
        <v>39</v>
      </c>
      <c r="B33" s="127"/>
      <c r="C33" s="127"/>
      <c r="D33" s="127"/>
      <c r="E33" s="127"/>
      <c r="F33" s="127"/>
      <c r="G33" s="127"/>
      <c r="H33" s="127"/>
      <c r="I33" s="127"/>
      <c r="J33" s="127"/>
      <c r="K33" s="127"/>
    </row>
    <row r="34" spans="1:11" ht="36.75" customHeight="1" x14ac:dyDescent="0.2">
      <c r="A34" s="132" t="s">
        <v>40</v>
      </c>
      <c r="B34" s="132"/>
      <c r="C34" s="132"/>
      <c r="D34" s="132"/>
      <c r="E34" s="132"/>
      <c r="F34" s="132"/>
      <c r="G34" s="132"/>
      <c r="H34" s="132"/>
      <c r="I34" s="132"/>
      <c r="J34" s="132"/>
      <c r="K34" s="132"/>
    </row>
    <row r="35" spans="1:11" ht="22.9" customHeight="1" x14ac:dyDescent="0.2">
      <c r="A35" s="132" t="s">
        <v>41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</row>
    <row r="36" spans="1:11" ht="22.9" customHeight="1" x14ac:dyDescent="0.2">
      <c r="A36" s="132" t="s">
        <v>42</v>
      </c>
      <c r="B36" s="132"/>
      <c r="C36" s="132"/>
      <c r="D36" s="132"/>
      <c r="E36" s="132"/>
      <c r="F36" s="132"/>
      <c r="G36" s="132"/>
      <c r="H36" s="132"/>
      <c r="I36" s="132"/>
      <c r="J36" s="132"/>
      <c r="K36" s="132"/>
    </row>
    <row r="37" spans="1:11" ht="22.9" customHeight="1" x14ac:dyDescent="0.2">
      <c r="A37" s="132" t="s">
        <v>43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32"/>
    </row>
    <row r="38" spans="1:11" ht="22.9" customHeight="1" x14ac:dyDescent="0.2">
      <c r="A38" s="131" t="s">
        <v>44</v>
      </c>
      <c r="B38" s="131"/>
      <c r="C38" s="131"/>
      <c r="D38" s="131"/>
      <c r="E38" s="131"/>
      <c r="F38" s="131"/>
      <c r="G38" s="131"/>
      <c r="H38" s="131"/>
      <c r="I38" s="131"/>
      <c r="J38" s="131"/>
      <c r="K38" s="131"/>
    </row>
    <row r="39" spans="1:11" ht="22.9" customHeight="1" x14ac:dyDescent="0.2">
      <c r="A39" s="130" t="s">
        <v>45</v>
      </c>
      <c r="B39" s="130"/>
      <c r="C39" s="130"/>
      <c r="D39" s="130"/>
      <c r="E39" s="130"/>
      <c r="F39" s="130"/>
      <c r="G39" s="130"/>
      <c r="H39" s="130"/>
      <c r="I39" s="130"/>
      <c r="J39" s="130"/>
      <c r="K39" s="130"/>
    </row>
    <row r="40" spans="1:11" ht="22.9" customHeight="1" x14ac:dyDescent="0.2">
      <c r="A40" s="130" t="s">
        <v>46</v>
      </c>
      <c r="B40" s="130"/>
      <c r="C40" s="130"/>
      <c r="D40" s="130"/>
      <c r="E40" s="130"/>
      <c r="F40" s="130"/>
      <c r="G40" s="130"/>
      <c r="H40" s="130"/>
      <c r="I40" s="130"/>
      <c r="J40" s="130"/>
      <c r="K40" s="130"/>
    </row>
    <row r="41" spans="1:11" ht="22.9" customHeight="1" x14ac:dyDescent="0.2">
      <c r="A41" s="130" t="s">
        <v>47</v>
      </c>
      <c r="B41" s="130"/>
      <c r="C41" s="130"/>
      <c r="D41" s="130"/>
      <c r="E41" s="130"/>
      <c r="F41" s="130"/>
      <c r="G41" s="130"/>
      <c r="H41" s="130"/>
      <c r="I41" s="130"/>
      <c r="J41" s="130"/>
      <c r="K41" s="130"/>
    </row>
    <row r="42" spans="1:11" ht="22.9" customHeight="1" x14ac:dyDescent="0.2">
      <c r="A42" s="131" t="s">
        <v>48</v>
      </c>
      <c r="B42" s="131"/>
      <c r="C42" s="131"/>
      <c r="D42" s="131"/>
      <c r="E42" s="131"/>
      <c r="F42" s="131"/>
      <c r="G42" s="131"/>
      <c r="H42" s="131"/>
      <c r="I42" s="131"/>
      <c r="J42" s="131"/>
      <c r="K42" s="131"/>
    </row>
    <row r="43" spans="1:11" ht="22.9" customHeight="1" x14ac:dyDescent="0.2">
      <c r="A43" s="131" t="s">
        <v>49</v>
      </c>
      <c r="B43" s="131"/>
      <c r="C43" s="131"/>
      <c r="D43" s="131"/>
      <c r="E43" s="131"/>
      <c r="F43" s="131"/>
      <c r="G43" s="131"/>
      <c r="H43" s="131"/>
      <c r="I43" s="131"/>
      <c r="J43" s="131"/>
      <c r="K43" s="131"/>
    </row>
    <row r="44" spans="1:11" ht="22.9" customHeight="1" x14ac:dyDescent="0.2">
      <c r="A44" s="131" t="s">
        <v>50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</row>
    <row r="45" spans="1:11" ht="19.7" customHeight="1" x14ac:dyDescent="0.2">
      <c r="A45" s="127" t="s">
        <v>51</v>
      </c>
      <c r="B45" s="127"/>
      <c r="C45" s="127"/>
      <c r="D45" s="127"/>
      <c r="E45" s="127"/>
      <c r="F45" s="127"/>
      <c r="G45" s="127"/>
      <c r="H45" s="127"/>
      <c r="I45" s="127"/>
      <c r="J45" s="127"/>
      <c r="K45" s="127"/>
    </row>
    <row r="46" spans="1:11" ht="9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</row>
    <row r="47" spans="1:11" ht="14.25" customHeight="1" x14ac:dyDescent="0.2">
      <c r="A47" s="12" t="s">
        <v>52</v>
      </c>
      <c r="B47" s="108" t="s">
        <v>53</v>
      </c>
      <c r="C47" s="108"/>
      <c r="D47" s="108"/>
      <c r="E47" s="108"/>
      <c r="F47" s="108"/>
      <c r="G47" s="108"/>
      <c r="H47" s="108"/>
      <c r="I47" s="13"/>
      <c r="J47" s="13"/>
      <c r="K47" s="13"/>
    </row>
    <row r="48" spans="1:11" ht="32.65" customHeight="1" x14ac:dyDescent="0.2">
      <c r="A48" s="14">
        <v>1</v>
      </c>
      <c r="B48" s="60" t="s">
        <v>54</v>
      </c>
      <c r="C48" s="60"/>
      <c r="D48" s="60"/>
      <c r="E48" s="60"/>
      <c r="F48" s="60"/>
      <c r="G48" s="60"/>
      <c r="H48" s="60"/>
      <c r="I48" s="13"/>
      <c r="J48" s="13"/>
      <c r="K48" s="13"/>
    </row>
    <row r="49" spans="1:24" ht="7.5" customHeight="1" x14ac:dyDescent="0.2">
      <c r="A49" s="15"/>
      <c r="B49" s="5"/>
      <c r="C49" s="5"/>
      <c r="D49" s="5"/>
      <c r="E49" s="5"/>
      <c r="F49" s="5"/>
      <c r="G49" s="5"/>
      <c r="H49" s="5"/>
      <c r="I49" s="13"/>
      <c r="J49" s="13"/>
      <c r="K49" s="13"/>
    </row>
    <row r="50" spans="1:24" ht="25.9" customHeight="1" x14ac:dyDescent="0.2">
      <c r="A50" s="128" t="s">
        <v>55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29"/>
    </row>
    <row r="51" spans="1:24" ht="6.2" customHeight="1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</row>
    <row r="52" spans="1:24" ht="21.75" customHeight="1" x14ac:dyDescent="0.2">
      <c r="A52" s="107" t="s">
        <v>56</v>
      </c>
      <c r="B52" s="107"/>
      <c r="C52" s="107"/>
      <c r="D52" s="107"/>
      <c r="E52" s="107"/>
      <c r="F52" s="107"/>
      <c r="G52" s="107"/>
      <c r="H52" s="107"/>
      <c r="I52" s="107"/>
      <c r="J52" s="107"/>
      <c r="K52" s="107"/>
    </row>
    <row r="53" spans="1:24" ht="7.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</row>
    <row r="54" spans="1:24" ht="17.45" customHeight="1" x14ac:dyDescent="0.2">
      <c r="A54" s="12" t="s">
        <v>52</v>
      </c>
      <c r="B54" s="108" t="s">
        <v>57</v>
      </c>
      <c r="C54" s="108"/>
      <c r="D54" s="108"/>
      <c r="E54" s="108"/>
      <c r="F54" s="108"/>
      <c r="G54" s="108"/>
      <c r="H54" s="108"/>
      <c r="I54" s="13"/>
      <c r="J54" s="13"/>
      <c r="K54" s="13"/>
    </row>
    <row r="55" spans="1:24" ht="19.149999999999999" customHeight="1" x14ac:dyDescent="0.2">
      <c r="A55" s="16">
        <v>1</v>
      </c>
      <c r="B55" s="91" t="s">
        <v>58</v>
      </c>
      <c r="C55" s="118"/>
      <c r="D55" s="118"/>
      <c r="E55" s="118"/>
      <c r="F55" s="118"/>
      <c r="G55" s="118"/>
      <c r="H55" s="92"/>
      <c r="I55" s="13"/>
      <c r="J55" s="13"/>
      <c r="K55" s="13"/>
    </row>
    <row r="56" spans="1:24" ht="23.25" customHeight="1" x14ac:dyDescent="0.2">
      <c r="A56" s="107" t="s">
        <v>59</v>
      </c>
      <c r="B56" s="107"/>
      <c r="C56" s="107"/>
      <c r="D56" s="107"/>
      <c r="E56" s="107"/>
      <c r="F56" s="107"/>
      <c r="G56" s="107"/>
      <c r="H56" s="107"/>
      <c r="I56" s="13"/>
      <c r="J56" s="13"/>
      <c r="K56" s="13"/>
    </row>
    <row r="57" spans="1:24" ht="15.75" customHeight="1" x14ac:dyDescent="0.2">
      <c r="A57" s="120" t="s">
        <v>60</v>
      </c>
      <c r="B57" s="120"/>
      <c r="C57" s="120"/>
      <c r="D57" s="120"/>
      <c r="E57" s="120"/>
      <c r="F57" s="120"/>
      <c r="G57" s="120"/>
      <c r="H57" s="120"/>
      <c r="I57" s="120"/>
      <c r="J57" s="4"/>
      <c r="K57" s="4"/>
    </row>
    <row r="58" spans="1:24" s="19" customFormat="1" ht="20.45" customHeight="1" x14ac:dyDescent="0.2">
      <c r="A58" s="17" t="s">
        <v>52</v>
      </c>
      <c r="B58" s="108" t="s">
        <v>61</v>
      </c>
      <c r="C58" s="108"/>
      <c r="D58" s="108" t="s">
        <v>62</v>
      </c>
      <c r="E58" s="108"/>
      <c r="F58" s="108" t="s">
        <v>63</v>
      </c>
      <c r="G58" s="108"/>
      <c r="H58" s="108" t="s">
        <v>64</v>
      </c>
      <c r="I58" s="108"/>
      <c r="J58" s="18"/>
      <c r="K58" s="6"/>
      <c r="S58" s="125"/>
      <c r="T58" s="125"/>
      <c r="U58" s="125"/>
      <c r="V58" s="125"/>
    </row>
    <row r="59" spans="1:24" ht="15" customHeight="1" x14ac:dyDescent="0.2">
      <c r="A59" s="20">
        <v>1</v>
      </c>
      <c r="B59" s="109">
        <v>2</v>
      </c>
      <c r="C59" s="109"/>
      <c r="D59" s="109">
        <v>3</v>
      </c>
      <c r="E59" s="109"/>
      <c r="F59" s="109">
        <v>4</v>
      </c>
      <c r="G59" s="109"/>
      <c r="H59" s="109">
        <v>6</v>
      </c>
      <c r="I59" s="109"/>
      <c r="J59" s="21"/>
      <c r="K59" s="13"/>
      <c r="S59" s="126"/>
      <c r="T59" s="126"/>
      <c r="U59" s="126"/>
      <c r="V59" s="126"/>
    </row>
    <row r="60" spans="1:24" ht="25.15" customHeight="1" x14ac:dyDescent="0.2">
      <c r="A60" s="22">
        <v>1</v>
      </c>
      <c r="B60" s="60" t="s">
        <v>65</v>
      </c>
      <c r="C60" s="60"/>
      <c r="D60" s="117">
        <f>425144038+1872485.73+(4667278.52)+337933.56+(-7400000-5900000+430346.12+2557452.17+4000000-280000)+1564644.27</f>
        <v>426994178.37</v>
      </c>
      <c r="E60" s="117"/>
      <c r="F60" s="123">
        <f>59658000+35000+200000</f>
        <v>59893000</v>
      </c>
      <c r="G60" s="123"/>
      <c r="H60" s="117">
        <f t="shared" ref="H60:H64" si="0">D60+F60</f>
        <v>486887178.37</v>
      </c>
      <c r="I60" s="117"/>
      <c r="J60" s="23"/>
      <c r="K60" s="13"/>
      <c r="S60" s="121"/>
      <c r="T60" s="121"/>
      <c r="U60" s="121"/>
      <c r="V60" s="121"/>
    </row>
    <row r="61" spans="1:24" ht="24.4" customHeight="1" x14ac:dyDescent="0.2">
      <c r="A61" s="22">
        <v>2</v>
      </c>
      <c r="B61" s="60" t="s">
        <v>66</v>
      </c>
      <c r="C61" s="60"/>
      <c r="D61" s="117">
        <f>69800000-6071070.28-504000-337933.56-21000000-3000000</f>
        <v>38886996.159999996</v>
      </c>
      <c r="E61" s="117"/>
      <c r="F61" s="123">
        <f>37756320-200000</f>
        <v>37556320</v>
      </c>
      <c r="G61" s="123"/>
      <c r="H61" s="117">
        <f t="shared" si="0"/>
        <v>76443316.159999996</v>
      </c>
      <c r="I61" s="117"/>
      <c r="J61" s="23"/>
      <c r="K61" s="13"/>
      <c r="S61" s="121"/>
      <c r="T61" s="121"/>
      <c r="U61" s="121"/>
      <c r="V61" s="121"/>
    </row>
    <row r="62" spans="1:24" ht="18.399999999999999" customHeight="1" x14ac:dyDescent="0.2">
      <c r="A62" s="22">
        <v>3</v>
      </c>
      <c r="B62" s="60" t="s">
        <v>67</v>
      </c>
      <c r="C62" s="60"/>
      <c r="D62" s="123">
        <v>0</v>
      </c>
      <c r="E62" s="123"/>
      <c r="F62" s="123">
        <f>500000+900000+1606302+2004796.7</f>
        <v>5011098.7</v>
      </c>
      <c r="G62" s="123"/>
      <c r="H62" s="117">
        <f t="shared" si="0"/>
        <v>5011098.7</v>
      </c>
      <c r="I62" s="117"/>
      <c r="J62" s="23"/>
      <c r="K62" s="13"/>
      <c r="M62" s="124"/>
      <c r="N62" s="124"/>
      <c r="O62" s="24"/>
      <c r="S62" s="121"/>
      <c r="T62" s="121"/>
      <c r="U62" s="121"/>
      <c r="V62" s="121"/>
    </row>
    <row r="63" spans="1:24" ht="18.399999999999999" customHeight="1" x14ac:dyDescent="0.2">
      <c r="A63" s="22">
        <v>4</v>
      </c>
      <c r="B63" s="91" t="s">
        <v>68</v>
      </c>
      <c r="C63" s="92"/>
      <c r="D63" s="123">
        <v>0</v>
      </c>
      <c r="E63" s="123"/>
      <c r="F63" s="123">
        <f>193617.62</f>
        <v>193617.62</v>
      </c>
      <c r="G63" s="123"/>
      <c r="H63" s="117">
        <f t="shared" si="0"/>
        <v>193617.62</v>
      </c>
      <c r="I63" s="117"/>
      <c r="J63" s="23"/>
      <c r="K63" s="13"/>
      <c r="M63" s="52"/>
      <c r="N63" s="52"/>
      <c r="O63" s="24"/>
      <c r="S63" s="25"/>
      <c r="T63" s="25"/>
      <c r="U63" s="25"/>
      <c r="V63" s="25"/>
    </row>
    <row r="64" spans="1:24" ht="19.149999999999999" customHeight="1" x14ac:dyDescent="0.2">
      <c r="A64" s="22">
        <v>5</v>
      </c>
      <c r="B64" s="60" t="s">
        <v>69</v>
      </c>
      <c r="C64" s="60"/>
      <c r="D64" s="123">
        <v>0</v>
      </c>
      <c r="E64" s="123"/>
      <c r="F64" s="123">
        <f>4461040+216000-35000+611116+1451581+174012</f>
        <v>6878749</v>
      </c>
      <c r="G64" s="123"/>
      <c r="H64" s="117">
        <f t="shared" si="0"/>
        <v>6878749</v>
      </c>
      <c r="I64" s="117"/>
      <c r="J64" s="23"/>
      <c r="K64" s="13"/>
      <c r="L64" s="24"/>
      <c r="M64" s="124"/>
      <c r="N64" s="124"/>
      <c r="S64" s="121"/>
      <c r="T64" s="121"/>
      <c r="U64" s="121"/>
      <c r="V64" s="121"/>
      <c r="X64" s="24"/>
    </row>
    <row r="65" spans="1:22" ht="17.649999999999999" customHeight="1" x14ac:dyDescent="0.2">
      <c r="A65" s="122" t="s">
        <v>70</v>
      </c>
      <c r="B65" s="122"/>
      <c r="C65" s="122"/>
      <c r="D65" s="117">
        <f>SUM(D60:D64)</f>
        <v>465881174.52999997</v>
      </c>
      <c r="E65" s="117"/>
      <c r="F65" s="123">
        <f>SUM(F60:F64)</f>
        <v>109532785.32000001</v>
      </c>
      <c r="G65" s="123"/>
      <c r="H65" s="117">
        <f>SUM(H60:H64)</f>
        <v>575413959.85000002</v>
      </c>
      <c r="I65" s="117"/>
      <c r="J65" s="13"/>
      <c r="K65" s="13"/>
      <c r="L65" s="24"/>
      <c r="M65" s="110"/>
      <c r="N65" s="110"/>
      <c r="O65" s="121"/>
      <c r="P65" s="121"/>
      <c r="Q65" s="121"/>
      <c r="R65" s="121"/>
      <c r="S65" s="121"/>
      <c r="T65" s="121"/>
      <c r="U65" s="121"/>
      <c r="V65" s="121"/>
    </row>
    <row r="66" spans="1:22" ht="7.5" customHeight="1" x14ac:dyDescent="0.2">
      <c r="A66" s="13"/>
      <c r="B66" s="5"/>
      <c r="C66" s="13"/>
      <c r="D66" s="26"/>
      <c r="E66" s="26"/>
      <c r="F66" s="26"/>
      <c r="G66" s="26"/>
      <c r="H66" s="26"/>
      <c r="I66" s="26"/>
      <c r="J66" s="13"/>
      <c r="K66" s="13"/>
      <c r="M66" s="110"/>
      <c r="N66" s="110"/>
      <c r="O66" s="121"/>
      <c r="P66" s="121"/>
      <c r="Q66" s="121"/>
      <c r="R66" s="121"/>
    </row>
    <row r="67" spans="1:22" ht="20.25" customHeight="1" x14ac:dyDescent="0.2">
      <c r="A67" s="107" t="s">
        <v>71</v>
      </c>
      <c r="B67" s="107"/>
      <c r="C67" s="107"/>
      <c r="D67" s="107"/>
      <c r="E67" s="107"/>
      <c r="F67" s="107"/>
      <c r="G67" s="107"/>
      <c r="H67" s="107"/>
      <c r="I67" s="13"/>
      <c r="J67" s="13"/>
      <c r="K67" s="13"/>
      <c r="M67" s="110"/>
      <c r="N67" s="110"/>
      <c r="O67" s="110"/>
      <c r="P67" s="110"/>
      <c r="Q67" s="121"/>
      <c r="R67" s="121"/>
    </row>
    <row r="68" spans="1:22" ht="16.5" customHeight="1" x14ac:dyDescent="0.2">
      <c r="A68" s="120" t="s">
        <v>60</v>
      </c>
      <c r="B68" s="120"/>
      <c r="C68" s="120"/>
      <c r="D68" s="120"/>
      <c r="E68" s="120"/>
      <c r="F68" s="120"/>
      <c r="G68" s="120"/>
      <c r="H68" s="120"/>
      <c r="I68" s="120"/>
      <c r="J68" s="4"/>
      <c r="K68" s="4"/>
      <c r="M68" s="110"/>
      <c r="N68" s="110"/>
      <c r="O68" s="110"/>
      <c r="P68" s="110"/>
      <c r="Q68" s="121"/>
      <c r="R68" s="121"/>
    </row>
    <row r="69" spans="1:22" ht="19.149999999999999" customHeight="1" x14ac:dyDescent="0.2">
      <c r="A69" s="108" t="s">
        <v>72</v>
      </c>
      <c r="B69" s="108"/>
      <c r="C69" s="108"/>
      <c r="D69" s="108" t="s">
        <v>62</v>
      </c>
      <c r="E69" s="108"/>
      <c r="F69" s="108" t="s">
        <v>63</v>
      </c>
      <c r="G69" s="108"/>
      <c r="H69" s="108" t="s">
        <v>64</v>
      </c>
      <c r="I69" s="108"/>
      <c r="J69" s="13"/>
      <c r="K69" s="13"/>
      <c r="M69" s="110"/>
      <c r="N69" s="110"/>
      <c r="O69" s="110"/>
      <c r="P69" s="110"/>
      <c r="Q69" s="25"/>
    </row>
    <row r="70" spans="1:22" ht="16.5" customHeight="1" x14ac:dyDescent="0.2">
      <c r="A70" s="109">
        <v>1</v>
      </c>
      <c r="B70" s="109"/>
      <c r="C70" s="109"/>
      <c r="D70" s="109">
        <v>2</v>
      </c>
      <c r="E70" s="109"/>
      <c r="F70" s="109">
        <v>3</v>
      </c>
      <c r="G70" s="109"/>
      <c r="H70" s="109">
        <v>4</v>
      </c>
      <c r="I70" s="109"/>
      <c r="J70" s="13"/>
      <c r="K70" s="13"/>
    </row>
    <row r="71" spans="1:22" ht="21.75" customHeight="1" x14ac:dyDescent="0.2">
      <c r="A71" s="91" t="s">
        <v>73</v>
      </c>
      <c r="B71" s="118"/>
      <c r="C71" s="92"/>
      <c r="D71" s="119">
        <f>D65-D72</f>
        <v>465280099.52999997</v>
      </c>
      <c r="E71" s="119"/>
      <c r="F71" s="119">
        <f>F65-F72</f>
        <v>108921669.32000001</v>
      </c>
      <c r="G71" s="119"/>
      <c r="H71" s="119">
        <f>F71+D71</f>
        <v>574201768.85000002</v>
      </c>
      <c r="I71" s="119"/>
      <c r="J71" s="13"/>
      <c r="K71" s="13"/>
      <c r="O71" s="110"/>
      <c r="P71" s="110"/>
    </row>
    <row r="72" spans="1:22" ht="44.1" customHeight="1" x14ac:dyDescent="0.2">
      <c r="A72" s="111" t="s">
        <v>74</v>
      </c>
      <c r="B72" s="112"/>
      <c r="C72" s="113"/>
      <c r="D72" s="114">
        <v>601075</v>
      </c>
      <c r="E72" s="114"/>
      <c r="F72" s="114">
        <v>611116</v>
      </c>
      <c r="G72" s="114"/>
      <c r="H72" s="114">
        <f>F72+D72</f>
        <v>1212191</v>
      </c>
      <c r="I72" s="114"/>
      <c r="J72" s="13"/>
      <c r="K72" s="13"/>
      <c r="O72" s="26"/>
      <c r="P72" s="26"/>
    </row>
    <row r="73" spans="1:22" s="28" customFormat="1" ht="20.45" customHeight="1" x14ac:dyDescent="0.2">
      <c r="A73" s="115" t="s">
        <v>70</v>
      </c>
      <c r="B73" s="116"/>
      <c r="C73" s="116"/>
      <c r="D73" s="117">
        <f>SUM(D71:D72)</f>
        <v>465881174.52999997</v>
      </c>
      <c r="E73" s="117"/>
      <c r="F73" s="117">
        <f>SUM(F71:F72)</f>
        <v>109532785.32000001</v>
      </c>
      <c r="G73" s="117"/>
      <c r="H73" s="117">
        <f>SUM(H71:H72)</f>
        <v>575413959.85000002</v>
      </c>
      <c r="I73" s="117"/>
      <c r="J73" s="5"/>
      <c r="K73" s="27"/>
    </row>
    <row r="74" spans="1:22" ht="15.75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</row>
    <row r="75" spans="1:22" ht="17.45" customHeight="1" x14ac:dyDescent="0.2">
      <c r="A75" s="107" t="s">
        <v>75</v>
      </c>
      <c r="B75" s="107"/>
      <c r="C75" s="107"/>
      <c r="D75" s="107"/>
      <c r="E75" s="107"/>
      <c r="F75" s="107"/>
      <c r="G75" s="107"/>
      <c r="H75" s="107"/>
      <c r="I75" s="13"/>
      <c r="J75" s="13"/>
      <c r="K75" s="13"/>
    </row>
    <row r="76" spans="1:22" ht="21.2" customHeight="1" x14ac:dyDescent="0.2">
      <c r="A76" s="17" t="s">
        <v>52</v>
      </c>
      <c r="B76" s="17" t="s">
        <v>76</v>
      </c>
      <c r="C76" s="17" t="s">
        <v>77</v>
      </c>
      <c r="D76" s="108" t="s">
        <v>78</v>
      </c>
      <c r="E76" s="108"/>
      <c r="F76" s="108" t="s">
        <v>62</v>
      </c>
      <c r="G76" s="108"/>
      <c r="H76" s="108" t="s">
        <v>63</v>
      </c>
      <c r="I76" s="108"/>
      <c r="J76" s="108" t="s">
        <v>64</v>
      </c>
      <c r="K76" s="108"/>
    </row>
    <row r="77" spans="1:22" s="19" customFormat="1" ht="12.2" customHeight="1" x14ac:dyDescent="0.2">
      <c r="A77" s="20">
        <v>1</v>
      </c>
      <c r="B77" s="20">
        <v>2</v>
      </c>
      <c r="C77" s="20">
        <v>3</v>
      </c>
      <c r="D77" s="109">
        <v>4</v>
      </c>
      <c r="E77" s="109"/>
      <c r="F77" s="109">
        <v>5</v>
      </c>
      <c r="G77" s="109"/>
      <c r="H77" s="109">
        <v>6</v>
      </c>
      <c r="I77" s="109"/>
      <c r="J77" s="109">
        <v>7</v>
      </c>
      <c r="K77" s="105"/>
    </row>
    <row r="78" spans="1:22" ht="21.95" customHeight="1" x14ac:dyDescent="0.2">
      <c r="A78" s="22">
        <v>1</v>
      </c>
      <c r="B78" s="29" t="s">
        <v>79</v>
      </c>
      <c r="C78" s="30"/>
      <c r="D78" s="105"/>
      <c r="E78" s="105"/>
      <c r="F78" s="105"/>
      <c r="G78" s="105"/>
      <c r="H78" s="105"/>
      <c r="I78" s="105"/>
      <c r="J78" s="105"/>
      <c r="K78" s="105"/>
    </row>
    <row r="79" spans="1:22" ht="23.85" customHeight="1" x14ac:dyDescent="0.2">
      <c r="A79" s="31"/>
      <c r="B79" s="32" t="s">
        <v>80</v>
      </c>
      <c r="C79" s="32" t="s">
        <v>81</v>
      </c>
      <c r="D79" s="60" t="s">
        <v>82</v>
      </c>
      <c r="E79" s="60"/>
      <c r="F79" s="106">
        <v>49</v>
      </c>
      <c r="G79" s="106"/>
      <c r="H79" s="105"/>
      <c r="I79" s="105"/>
      <c r="J79" s="106">
        <f t="shared" ref="J79:J85" si="1">F79+H79</f>
        <v>49</v>
      </c>
      <c r="K79" s="106"/>
    </row>
    <row r="80" spans="1:22" ht="24.4" customHeight="1" x14ac:dyDescent="0.2">
      <c r="A80" s="31"/>
      <c r="B80" s="32" t="s">
        <v>83</v>
      </c>
      <c r="C80" s="32" t="s">
        <v>81</v>
      </c>
      <c r="D80" s="60" t="s">
        <v>82</v>
      </c>
      <c r="E80" s="60"/>
      <c r="F80" s="71">
        <v>1324</v>
      </c>
      <c r="G80" s="72"/>
      <c r="H80" s="85"/>
      <c r="I80" s="86"/>
      <c r="J80" s="71">
        <f t="shared" si="1"/>
        <v>1324</v>
      </c>
      <c r="K80" s="72"/>
    </row>
    <row r="81" spans="1:17" s="7" customFormat="1" ht="23.85" customHeight="1" x14ac:dyDescent="0.2">
      <c r="A81" s="33"/>
      <c r="B81" s="32" t="s">
        <v>84</v>
      </c>
      <c r="C81" s="34" t="s">
        <v>81</v>
      </c>
      <c r="D81" s="101" t="s">
        <v>85</v>
      </c>
      <c r="E81" s="101"/>
      <c r="F81" s="61">
        <v>5246.71</v>
      </c>
      <c r="G81" s="62"/>
      <c r="H81" s="61">
        <v>190.71</v>
      </c>
      <c r="I81" s="62"/>
      <c r="J81" s="61">
        <f t="shared" si="1"/>
        <v>5437.42</v>
      </c>
      <c r="K81" s="62"/>
      <c r="M81" s="35"/>
    </row>
    <row r="82" spans="1:17" s="7" customFormat="1" ht="25.15" customHeight="1" x14ac:dyDescent="0.2">
      <c r="A82" s="33"/>
      <c r="B82" s="32" t="s">
        <v>86</v>
      </c>
      <c r="C82" s="34" t="s">
        <v>81</v>
      </c>
      <c r="D82" s="101" t="s">
        <v>85</v>
      </c>
      <c r="E82" s="101"/>
      <c r="F82" s="61">
        <v>2921.54</v>
      </c>
      <c r="G82" s="62"/>
      <c r="H82" s="61">
        <v>151.53100000000001</v>
      </c>
      <c r="I82" s="62"/>
      <c r="J82" s="61">
        <f t="shared" si="1"/>
        <v>3073.0709999999999</v>
      </c>
      <c r="K82" s="62"/>
      <c r="M82" s="36"/>
    </row>
    <row r="83" spans="1:17" s="7" customFormat="1" ht="25.15" customHeight="1" x14ac:dyDescent="0.2">
      <c r="A83" s="33"/>
      <c r="B83" s="34" t="s">
        <v>87</v>
      </c>
      <c r="C83" s="34" t="s">
        <v>81</v>
      </c>
      <c r="D83" s="101" t="s">
        <v>85</v>
      </c>
      <c r="E83" s="101"/>
      <c r="F83" s="61">
        <v>867.67</v>
      </c>
      <c r="G83" s="62"/>
      <c r="H83" s="61">
        <v>21.18</v>
      </c>
      <c r="I83" s="62"/>
      <c r="J83" s="61">
        <f t="shared" si="1"/>
        <v>888.84999999999991</v>
      </c>
      <c r="K83" s="62"/>
      <c r="M83" s="36"/>
    </row>
    <row r="84" spans="1:17" s="7" customFormat="1" ht="23.85" customHeight="1" x14ac:dyDescent="0.2">
      <c r="A84" s="33"/>
      <c r="B84" s="34" t="s">
        <v>88</v>
      </c>
      <c r="C84" s="34" t="s">
        <v>81</v>
      </c>
      <c r="D84" s="101" t="s">
        <v>85</v>
      </c>
      <c r="E84" s="101"/>
      <c r="F84" s="61">
        <v>425.25</v>
      </c>
      <c r="G84" s="62"/>
      <c r="H84" s="61">
        <v>4.75</v>
      </c>
      <c r="I84" s="62"/>
      <c r="J84" s="102">
        <f t="shared" si="1"/>
        <v>430</v>
      </c>
      <c r="K84" s="102"/>
      <c r="L84" s="37"/>
      <c r="M84" s="38"/>
      <c r="N84" s="103"/>
      <c r="O84" s="103"/>
      <c r="P84" s="104"/>
      <c r="Q84" s="104"/>
    </row>
    <row r="85" spans="1:17" s="7" customFormat="1" ht="22.5" customHeight="1" x14ac:dyDescent="0.2">
      <c r="A85" s="33"/>
      <c r="B85" s="34" t="s">
        <v>89</v>
      </c>
      <c r="C85" s="34" t="s">
        <v>81</v>
      </c>
      <c r="D85" s="101" t="s">
        <v>85</v>
      </c>
      <c r="E85" s="101"/>
      <c r="F85" s="61">
        <v>1032.25</v>
      </c>
      <c r="G85" s="62"/>
      <c r="H85" s="61">
        <v>13.25</v>
      </c>
      <c r="I85" s="62"/>
      <c r="J85" s="102">
        <f t="shared" si="1"/>
        <v>1045.5</v>
      </c>
      <c r="K85" s="102"/>
      <c r="L85" s="37"/>
      <c r="M85" s="38"/>
      <c r="N85" s="103"/>
      <c r="O85" s="103"/>
      <c r="P85" s="104"/>
      <c r="Q85" s="104"/>
    </row>
    <row r="86" spans="1:17" ht="19.149999999999999" customHeight="1" x14ac:dyDescent="0.2">
      <c r="A86" s="31">
        <v>2</v>
      </c>
      <c r="B86" s="29" t="s">
        <v>90</v>
      </c>
      <c r="C86" s="32"/>
      <c r="D86" s="60"/>
      <c r="E86" s="60"/>
      <c r="F86" s="76"/>
      <c r="G86" s="77"/>
      <c r="H86" s="78"/>
      <c r="I86" s="79"/>
      <c r="J86" s="76"/>
      <c r="K86" s="77"/>
    </row>
    <row r="87" spans="1:17" ht="26.45" customHeight="1" x14ac:dyDescent="0.2">
      <c r="A87" s="31"/>
      <c r="B87" s="32" t="s">
        <v>91</v>
      </c>
      <c r="C87" s="32" t="s">
        <v>92</v>
      </c>
      <c r="D87" s="60" t="s">
        <v>93</v>
      </c>
      <c r="E87" s="60"/>
      <c r="F87" s="67">
        <v>37432</v>
      </c>
      <c r="G87" s="68"/>
      <c r="H87" s="82"/>
      <c r="I87" s="83"/>
      <c r="J87" s="67">
        <f>F87+H87</f>
        <v>37432</v>
      </c>
      <c r="K87" s="68"/>
    </row>
    <row r="88" spans="1:17" ht="26.45" customHeight="1" x14ac:dyDescent="0.2">
      <c r="A88" s="31"/>
      <c r="B88" s="32" t="s">
        <v>94</v>
      </c>
      <c r="C88" s="32" t="s">
        <v>81</v>
      </c>
      <c r="D88" s="91" t="s">
        <v>95</v>
      </c>
      <c r="E88" s="92"/>
      <c r="F88" s="93">
        <v>175</v>
      </c>
      <c r="G88" s="94"/>
      <c r="H88" s="65"/>
      <c r="I88" s="66"/>
      <c r="J88" s="93">
        <f>F88</f>
        <v>175</v>
      </c>
      <c r="K88" s="94"/>
    </row>
    <row r="89" spans="1:17" ht="26.45" customHeight="1" x14ac:dyDescent="0.2">
      <c r="A89" s="31"/>
      <c r="B89" s="32" t="s">
        <v>96</v>
      </c>
      <c r="C89" s="32" t="s">
        <v>97</v>
      </c>
      <c r="D89" s="91" t="s">
        <v>95</v>
      </c>
      <c r="E89" s="92"/>
      <c r="F89" s="82">
        <v>35</v>
      </c>
      <c r="G89" s="83"/>
      <c r="H89" s="65"/>
      <c r="I89" s="66"/>
      <c r="J89" s="82">
        <f>F89</f>
        <v>35</v>
      </c>
      <c r="K89" s="83"/>
    </row>
    <row r="90" spans="1:17" ht="50.25" customHeight="1" x14ac:dyDescent="0.2">
      <c r="A90" s="39"/>
      <c r="B90" s="32" t="s">
        <v>98</v>
      </c>
      <c r="C90" s="32" t="s">
        <v>81</v>
      </c>
      <c r="D90" s="91" t="s">
        <v>99</v>
      </c>
      <c r="E90" s="92"/>
      <c r="F90" s="95"/>
      <c r="G90" s="96"/>
      <c r="H90" s="97">
        <v>4</v>
      </c>
      <c r="I90" s="98"/>
      <c r="J90" s="99">
        <f>F90+H90</f>
        <v>4</v>
      </c>
      <c r="K90" s="100"/>
    </row>
    <row r="91" spans="1:17" ht="26.45" customHeight="1" x14ac:dyDescent="0.2">
      <c r="A91" s="39"/>
      <c r="B91" s="32" t="s">
        <v>100</v>
      </c>
      <c r="C91" s="32" t="s">
        <v>81</v>
      </c>
      <c r="D91" s="91" t="s">
        <v>101</v>
      </c>
      <c r="E91" s="92"/>
      <c r="F91" s="95"/>
      <c r="G91" s="96"/>
      <c r="H91" s="97">
        <v>3</v>
      </c>
      <c r="I91" s="98"/>
      <c r="J91" s="99">
        <f>F91+H91</f>
        <v>3</v>
      </c>
      <c r="K91" s="100"/>
    </row>
    <row r="92" spans="1:17" ht="83.65" customHeight="1" x14ac:dyDescent="0.2">
      <c r="A92" s="39"/>
      <c r="B92" s="32" t="s">
        <v>102</v>
      </c>
      <c r="C92" s="32" t="s">
        <v>81</v>
      </c>
      <c r="D92" s="91" t="s">
        <v>103</v>
      </c>
      <c r="E92" s="92"/>
      <c r="F92" s="93">
        <v>19</v>
      </c>
      <c r="G92" s="94"/>
      <c r="H92" s="67"/>
      <c r="I92" s="68"/>
      <c r="J92" s="67">
        <f>F92+H92</f>
        <v>19</v>
      </c>
      <c r="K92" s="68"/>
    </row>
    <row r="93" spans="1:17" ht="25.9" customHeight="1" x14ac:dyDescent="0.2">
      <c r="A93" s="39"/>
      <c r="B93" s="32" t="s">
        <v>104</v>
      </c>
      <c r="C93" s="32" t="s">
        <v>81</v>
      </c>
      <c r="D93" s="91" t="s">
        <v>105</v>
      </c>
      <c r="E93" s="92"/>
      <c r="F93" s="93">
        <v>2</v>
      </c>
      <c r="G93" s="94"/>
      <c r="H93" s="67">
        <v>3</v>
      </c>
      <c r="I93" s="68"/>
      <c r="J93" s="67">
        <v>3</v>
      </c>
      <c r="K93" s="68"/>
    </row>
    <row r="94" spans="1:17" ht="21.75" customHeight="1" x14ac:dyDescent="0.2">
      <c r="A94" s="31">
        <v>3</v>
      </c>
      <c r="B94" s="29" t="s">
        <v>106</v>
      </c>
      <c r="C94" s="32"/>
      <c r="D94" s="60"/>
      <c r="E94" s="60"/>
      <c r="F94" s="89"/>
      <c r="G94" s="90"/>
      <c r="H94" s="89"/>
      <c r="I94" s="90"/>
      <c r="J94" s="89"/>
      <c r="K94" s="90"/>
    </row>
    <row r="95" spans="1:17" ht="31.35" customHeight="1" x14ac:dyDescent="0.2">
      <c r="A95" s="39"/>
      <c r="B95" s="32" t="s">
        <v>107</v>
      </c>
      <c r="C95" s="32" t="s">
        <v>97</v>
      </c>
      <c r="D95" s="60" t="s">
        <v>95</v>
      </c>
      <c r="E95" s="60"/>
      <c r="F95" s="61">
        <f>ROUND(D65/F87,2)</f>
        <v>12446.07</v>
      </c>
      <c r="G95" s="62"/>
      <c r="H95" s="61">
        <f>ROUND(F65/F87,2)</f>
        <v>2926.18</v>
      </c>
      <c r="I95" s="62"/>
      <c r="J95" s="61">
        <f t="shared" ref="J95:J102" si="2">F95+H95</f>
        <v>15372.25</v>
      </c>
      <c r="K95" s="62"/>
    </row>
    <row r="96" spans="1:17" ht="31.35" customHeight="1" x14ac:dyDescent="0.2">
      <c r="A96" s="39"/>
      <c r="B96" s="32" t="s">
        <v>108</v>
      </c>
      <c r="C96" s="32" t="s">
        <v>97</v>
      </c>
      <c r="D96" s="60" t="s">
        <v>95</v>
      </c>
      <c r="E96" s="60"/>
      <c r="F96" s="61">
        <f>ROUND(D73/F80,2)</f>
        <v>351874</v>
      </c>
      <c r="G96" s="62"/>
      <c r="H96" s="61">
        <f>ROUND(F65/F80,2)</f>
        <v>82728.69</v>
      </c>
      <c r="I96" s="62"/>
      <c r="J96" s="61">
        <f t="shared" si="2"/>
        <v>434602.69</v>
      </c>
      <c r="K96" s="62"/>
    </row>
    <row r="97" spans="1:16" ht="31.35" customHeight="1" x14ac:dyDescent="0.2">
      <c r="A97" s="31"/>
      <c r="B97" s="32" t="s">
        <v>109</v>
      </c>
      <c r="C97" s="32" t="s">
        <v>92</v>
      </c>
      <c r="D97" s="60" t="s">
        <v>95</v>
      </c>
      <c r="E97" s="60"/>
      <c r="F97" s="85">
        <f>ROUND(F87/F80,0)</f>
        <v>28</v>
      </c>
      <c r="G97" s="86"/>
      <c r="H97" s="89"/>
      <c r="I97" s="90"/>
      <c r="J97" s="71">
        <f t="shared" si="2"/>
        <v>28</v>
      </c>
      <c r="K97" s="72"/>
    </row>
    <row r="98" spans="1:16" ht="26.45" customHeight="1" x14ac:dyDescent="0.2">
      <c r="A98" s="31"/>
      <c r="B98" s="34" t="s">
        <v>110</v>
      </c>
      <c r="C98" s="32" t="s">
        <v>92</v>
      </c>
      <c r="D98" s="60" t="s">
        <v>95</v>
      </c>
      <c r="E98" s="60"/>
      <c r="F98" s="85">
        <f>ROUND(F87/(F82+F83),0)</f>
        <v>10</v>
      </c>
      <c r="G98" s="86"/>
      <c r="H98" s="71"/>
      <c r="I98" s="72"/>
      <c r="J98" s="71">
        <f t="shared" si="2"/>
        <v>10</v>
      </c>
      <c r="K98" s="72"/>
    </row>
    <row r="99" spans="1:16" ht="24.4" customHeight="1" x14ac:dyDescent="0.2">
      <c r="A99" s="40"/>
      <c r="B99" s="41" t="s">
        <v>111</v>
      </c>
      <c r="C99" s="41" t="s">
        <v>112</v>
      </c>
      <c r="D99" s="84" t="s">
        <v>95</v>
      </c>
      <c r="E99" s="84"/>
      <c r="F99" s="87">
        <f>F87*F88</f>
        <v>6550600</v>
      </c>
      <c r="G99" s="87"/>
      <c r="H99" s="88"/>
      <c r="I99" s="88"/>
      <c r="J99" s="88">
        <f t="shared" si="2"/>
        <v>6550600</v>
      </c>
      <c r="K99" s="88"/>
    </row>
    <row r="100" spans="1:16" s="7" customFormat="1" ht="39.4" customHeight="1" x14ac:dyDescent="0.2">
      <c r="A100" s="33"/>
      <c r="B100" s="32" t="s">
        <v>113</v>
      </c>
      <c r="C100" s="32" t="s">
        <v>97</v>
      </c>
      <c r="D100" s="60" t="s">
        <v>95</v>
      </c>
      <c r="E100" s="60"/>
      <c r="F100" s="82"/>
      <c r="G100" s="83"/>
      <c r="H100" s="61">
        <f>ROUND(F62/H90,2)</f>
        <v>1252774.68</v>
      </c>
      <c r="I100" s="62"/>
      <c r="J100" s="61">
        <f t="shared" si="2"/>
        <v>1252774.68</v>
      </c>
      <c r="K100" s="62"/>
    </row>
    <row r="101" spans="1:16" s="7" customFormat="1" ht="29.85" customHeight="1" x14ac:dyDescent="0.2">
      <c r="A101" s="33"/>
      <c r="B101" s="32" t="s">
        <v>114</v>
      </c>
      <c r="C101" s="32" t="s">
        <v>97</v>
      </c>
      <c r="D101" s="60" t="s">
        <v>95</v>
      </c>
      <c r="E101" s="60"/>
      <c r="F101" s="82"/>
      <c r="G101" s="83"/>
      <c r="H101" s="61">
        <f>F63/H91</f>
        <v>64539.206666666665</v>
      </c>
      <c r="I101" s="62"/>
      <c r="J101" s="61">
        <f t="shared" si="2"/>
        <v>64539.206666666665</v>
      </c>
      <c r="K101" s="62"/>
    </row>
    <row r="102" spans="1:16" s="7" customFormat="1" ht="23.85" customHeight="1" x14ac:dyDescent="0.2">
      <c r="A102" s="33"/>
      <c r="B102" s="32" t="s">
        <v>115</v>
      </c>
      <c r="C102" s="32" t="s">
        <v>97</v>
      </c>
      <c r="D102" s="60" t="s">
        <v>95</v>
      </c>
      <c r="E102" s="60"/>
      <c r="F102" s="82">
        <v>373437.84</v>
      </c>
      <c r="G102" s="83"/>
      <c r="H102" s="61"/>
      <c r="I102" s="62"/>
      <c r="J102" s="61">
        <f t="shared" si="2"/>
        <v>373437.84</v>
      </c>
      <c r="K102" s="62"/>
    </row>
    <row r="103" spans="1:16" s="7" customFormat="1" ht="32.65" customHeight="1" x14ac:dyDescent="0.2">
      <c r="A103" s="42"/>
      <c r="B103" s="32" t="s">
        <v>116</v>
      </c>
      <c r="C103" s="32" t="s">
        <v>97</v>
      </c>
      <c r="D103" s="84" t="s">
        <v>95</v>
      </c>
      <c r="E103" s="84"/>
      <c r="F103" s="82">
        <v>300537.5</v>
      </c>
      <c r="G103" s="83"/>
      <c r="H103" s="61">
        <v>203705.33</v>
      </c>
      <c r="I103" s="62"/>
      <c r="J103" s="61">
        <v>404063.67</v>
      </c>
      <c r="K103" s="62"/>
    </row>
    <row r="104" spans="1:16" s="7" customFormat="1" ht="17.649999999999999" customHeight="1" x14ac:dyDescent="0.2">
      <c r="A104" s="43">
        <v>4</v>
      </c>
      <c r="B104" s="44" t="s">
        <v>117</v>
      </c>
      <c r="C104" s="45"/>
      <c r="D104" s="75"/>
      <c r="E104" s="75"/>
      <c r="F104" s="76"/>
      <c r="G104" s="77"/>
      <c r="H104" s="78"/>
      <c r="I104" s="79"/>
      <c r="J104" s="80"/>
      <c r="K104" s="81"/>
    </row>
    <row r="105" spans="1:16" s="7" customFormat="1" ht="27.2" customHeight="1" x14ac:dyDescent="0.2">
      <c r="A105" s="43"/>
      <c r="B105" s="32" t="s">
        <v>118</v>
      </c>
      <c r="C105" s="32" t="s">
        <v>119</v>
      </c>
      <c r="D105" s="60" t="s">
        <v>95</v>
      </c>
      <c r="E105" s="60"/>
      <c r="F105" s="63">
        <v>99.9</v>
      </c>
      <c r="G105" s="64"/>
      <c r="H105" s="67"/>
      <c r="I105" s="68"/>
      <c r="J105" s="63">
        <f t="shared" ref="J105:J108" si="3">F105+H105</f>
        <v>99.9</v>
      </c>
      <c r="K105" s="64"/>
    </row>
    <row r="106" spans="1:16" ht="21.75" customHeight="1" x14ac:dyDescent="0.2">
      <c r="A106" s="31"/>
      <c r="B106" s="32" t="s">
        <v>120</v>
      </c>
      <c r="C106" s="32" t="s">
        <v>92</v>
      </c>
      <c r="D106" s="60" t="s">
        <v>121</v>
      </c>
      <c r="E106" s="60"/>
      <c r="F106" s="67">
        <v>1798</v>
      </c>
      <c r="G106" s="68"/>
      <c r="H106" s="67"/>
      <c r="I106" s="68"/>
      <c r="J106" s="67">
        <f t="shared" si="3"/>
        <v>1798</v>
      </c>
      <c r="K106" s="68"/>
    </row>
    <row r="107" spans="1:16" ht="22.5" customHeight="1" x14ac:dyDescent="0.2">
      <c r="A107" s="31"/>
      <c r="B107" s="32" t="s">
        <v>122</v>
      </c>
      <c r="C107" s="32" t="s">
        <v>119</v>
      </c>
      <c r="D107" s="60" t="s">
        <v>95</v>
      </c>
      <c r="E107" s="60"/>
      <c r="F107" s="69">
        <v>99</v>
      </c>
      <c r="G107" s="70"/>
      <c r="H107" s="71"/>
      <c r="I107" s="72"/>
      <c r="J107" s="73">
        <f t="shared" si="3"/>
        <v>99</v>
      </c>
      <c r="K107" s="74"/>
    </row>
    <row r="108" spans="1:16" s="7" customFormat="1" ht="28.5" customHeight="1" x14ac:dyDescent="0.2">
      <c r="A108" s="32"/>
      <c r="B108" s="32" t="s">
        <v>123</v>
      </c>
      <c r="C108" s="32" t="s">
        <v>119</v>
      </c>
      <c r="D108" s="60" t="s">
        <v>95</v>
      </c>
      <c r="E108" s="60"/>
      <c r="F108" s="61"/>
      <c r="G108" s="62"/>
      <c r="H108" s="63">
        <v>124</v>
      </c>
      <c r="I108" s="64"/>
      <c r="J108" s="63">
        <f t="shared" si="3"/>
        <v>124</v>
      </c>
      <c r="K108" s="64"/>
      <c r="M108" s="28"/>
    </row>
    <row r="109" spans="1:16" ht="28.5" customHeight="1" x14ac:dyDescent="0.2">
      <c r="A109" s="30"/>
      <c r="B109" s="32" t="s">
        <v>124</v>
      </c>
      <c r="C109" s="32" t="s">
        <v>119</v>
      </c>
      <c r="D109" s="60" t="s">
        <v>95</v>
      </c>
      <c r="E109" s="60"/>
      <c r="F109" s="65">
        <v>92.4</v>
      </c>
      <c r="G109" s="66"/>
      <c r="H109" s="65"/>
      <c r="I109" s="66"/>
      <c r="J109" s="65">
        <f>F109</f>
        <v>92.4</v>
      </c>
      <c r="K109" s="66"/>
    </row>
    <row r="110" spans="1:16" s="46" customFormat="1" ht="23.25" customHeight="1" x14ac:dyDescent="0.25">
      <c r="A110" s="57" t="s">
        <v>125</v>
      </c>
      <c r="B110" s="57"/>
      <c r="C110" s="13"/>
      <c r="D110" s="13"/>
      <c r="E110" s="13"/>
      <c r="F110" s="13"/>
      <c r="G110" s="13"/>
      <c r="H110" s="13"/>
      <c r="I110" s="13"/>
      <c r="J110" s="13"/>
      <c r="K110" s="13"/>
      <c r="P110" s="46" t="e">
        <f>P108/P109</f>
        <v>#DIV/0!</v>
      </c>
    </row>
    <row r="111" spans="1:16" s="46" customFormat="1" ht="15.75" customHeight="1" x14ac:dyDescent="0.25">
      <c r="A111" s="47"/>
      <c r="B111" s="13"/>
      <c r="C111" s="13"/>
      <c r="D111" s="13"/>
      <c r="E111" s="48"/>
      <c r="F111" s="13"/>
      <c r="G111" s="13"/>
      <c r="H111" s="58" t="s">
        <v>126</v>
      </c>
      <c r="I111" s="58"/>
      <c r="J111" s="58"/>
      <c r="K111" s="58"/>
      <c r="P111" s="46" t="e">
        <f>P110*100</f>
        <v>#DIV/0!</v>
      </c>
    </row>
    <row r="112" spans="1:16" s="46" customFormat="1" ht="54" customHeight="1" x14ac:dyDescent="0.25">
      <c r="A112" s="57" t="s">
        <v>127</v>
      </c>
      <c r="B112" s="57"/>
      <c r="C112" s="13"/>
      <c r="D112" s="13"/>
      <c r="E112" s="49" t="s">
        <v>128</v>
      </c>
      <c r="F112" s="50"/>
      <c r="G112" s="50"/>
      <c r="H112" s="54" t="s">
        <v>129</v>
      </c>
      <c r="I112" s="55"/>
      <c r="J112" s="55"/>
      <c r="K112" s="55"/>
    </row>
    <row r="113" spans="1:11" s="46" customFormat="1" ht="28.5" customHeight="1" x14ac:dyDescent="0.25">
      <c r="A113" s="57" t="s">
        <v>130</v>
      </c>
      <c r="B113" s="57"/>
      <c r="C113" s="13"/>
      <c r="D113" s="13"/>
      <c r="E113" s="13"/>
      <c r="F113" s="13"/>
      <c r="G113" s="13"/>
      <c r="H113" s="59"/>
      <c r="I113" s="59"/>
      <c r="J113" s="59"/>
      <c r="K113" s="59"/>
    </row>
    <row r="114" spans="1:11" s="46" customFormat="1" ht="20.25" customHeight="1" x14ac:dyDescent="0.25">
      <c r="A114" s="47"/>
      <c r="B114" s="13"/>
      <c r="C114" s="13"/>
      <c r="D114" s="13"/>
      <c r="E114" s="48"/>
      <c r="F114" s="13"/>
      <c r="G114" s="13"/>
      <c r="H114" s="53" t="s">
        <v>131</v>
      </c>
      <c r="I114" s="53"/>
      <c r="J114" s="53"/>
      <c r="K114" s="53"/>
    </row>
    <row r="115" spans="1:11" s="46" customFormat="1" ht="34.5" customHeight="1" x14ac:dyDescent="0.2">
      <c r="A115" s="47" t="s">
        <v>132</v>
      </c>
      <c r="B115" s="13"/>
      <c r="C115" s="47"/>
      <c r="D115" s="13"/>
      <c r="E115" s="49" t="s">
        <v>128</v>
      </c>
      <c r="F115" s="49"/>
      <c r="G115" s="50"/>
      <c r="H115" s="54" t="s">
        <v>129</v>
      </c>
      <c r="I115" s="55"/>
      <c r="J115" s="55"/>
      <c r="K115" s="55"/>
    </row>
    <row r="116" spans="1:11" ht="15.75" x14ac:dyDescent="0.2">
      <c r="B116" s="56" t="s">
        <v>133</v>
      </c>
      <c r="C116" s="56"/>
      <c r="D116" s="56"/>
    </row>
    <row r="117" spans="1:11" x14ac:dyDescent="0.2">
      <c r="B117" s="51"/>
    </row>
  </sheetData>
  <mergeCells count="293">
    <mergeCell ref="H1:L1"/>
    <mergeCell ref="H2:L2"/>
    <mergeCell ref="A3:K3"/>
    <mergeCell ref="B4:F4"/>
    <mergeCell ref="G4:K4"/>
    <mergeCell ref="B5:F5"/>
    <mergeCell ref="G5:K5"/>
    <mergeCell ref="A10:I10"/>
    <mergeCell ref="A11:K11"/>
    <mergeCell ref="A12:K12"/>
    <mergeCell ref="A13:K13"/>
    <mergeCell ref="A14:K14"/>
    <mergeCell ref="M14:W14"/>
    <mergeCell ref="B6:C6"/>
    <mergeCell ref="E6:F6"/>
    <mergeCell ref="G6:K6"/>
    <mergeCell ref="A7:K7"/>
    <mergeCell ref="A8:K8"/>
    <mergeCell ref="A9:K9"/>
    <mergeCell ref="A21:K21"/>
    <mergeCell ref="A22:K22"/>
    <mergeCell ref="A23:K23"/>
    <mergeCell ref="A24:K24"/>
    <mergeCell ref="A25:J25"/>
    <mergeCell ref="A26:K26"/>
    <mergeCell ref="A15:J15"/>
    <mergeCell ref="A16:K16"/>
    <mergeCell ref="A17:K17"/>
    <mergeCell ref="A18:K18"/>
    <mergeCell ref="A19:K19"/>
    <mergeCell ref="A20:K20"/>
    <mergeCell ref="A33:K33"/>
    <mergeCell ref="A34:K34"/>
    <mergeCell ref="A35:K35"/>
    <mergeCell ref="A36:K36"/>
    <mergeCell ref="A37:K37"/>
    <mergeCell ref="A38:K38"/>
    <mergeCell ref="A27:K27"/>
    <mergeCell ref="A28:K28"/>
    <mergeCell ref="A29:K29"/>
    <mergeCell ref="A30:J30"/>
    <mergeCell ref="A31:K31"/>
    <mergeCell ref="A32:K32"/>
    <mergeCell ref="A45:K45"/>
    <mergeCell ref="B47:H47"/>
    <mergeCell ref="B48:H48"/>
    <mergeCell ref="A50:K50"/>
    <mergeCell ref="A52:K52"/>
    <mergeCell ref="B54:H54"/>
    <mergeCell ref="A39:K39"/>
    <mergeCell ref="A40:K40"/>
    <mergeCell ref="A41:K41"/>
    <mergeCell ref="A42:K42"/>
    <mergeCell ref="A43:K43"/>
    <mergeCell ref="A44:K44"/>
    <mergeCell ref="S58:T58"/>
    <mergeCell ref="U58:V58"/>
    <mergeCell ref="B59:C59"/>
    <mergeCell ref="D59:E59"/>
    <mergeCell ref="F59:G59"/>
    <mergeCell ref="H59:I59"/>
    <mergeCell ref="S59:T59"/>
    <mergeCell ref="U59:V59"/>
    <mergeCell ref="B55:H55"/>
    <mergeCell ref="A56:H56"/>
    <mergeCell ref="A57:I57"/>
    <mergeCell ref="B58:C58"/>
    <mergeCell ref="D58:E58"/>
    <mergeCell ref="F58:G58"/>
    <mergeCell ref="H58:I58"/>
    <mergeCell ref="B61:C61"/>
    <mergeCell ref="D61:E61"/>
    <mergeCell ref="F61:G61"/>
    <mergeCell ref="H61:I61"/>
    <mergeCell ref="S61:T61"/>
    <mergeCell ref="U61:V61"/>
    <mergeCell ref="B60:C60"/>
    <mergeCell ref="D60:E60"/>
    <mergeCell ref="F60:G60"/>
    <mergeCell ref="H60:I60"/>
    <mergeCell ref="S60:T60"/>
    <mergeCell ref="U60:V60"/>
    <mergeCell ref="U62:V62"/>
    <mergeCell ref="B63:C63"/>
    <mergeCell ref="D63:E63"/>
    <mergeCell ref="F63:G63"/>
    <mergeCell ref="H63:I63"/>
    <mergeCell ref="B64:C64"/>
    <mergeCell ref="D64:E64"/>
    <mergeCell ref="F64:G64"/>
    <mergeCell ref="H64:I64"/>
    <mergeCell ref="M64:N64"/>
    <mergeCell ref="B62:C62"/>
    <mergeCell ref="D62:E62"/>
    <mergeCell ref="F62:G62"/>
    <mergeCell ref="H62:I62"/>
    <mergeCell ref="M62:N62"/>
    <mergeCell ref="S62:T62"/>
    <mergeCell ref="U65:V65"/>
    <mergeCell ref="M66:N66"/>
    <mergeCell ref="O66:P66"/>
    <mergeCell ref="Q66:R66"/>
    <mergeCell ref="A67:H67"/>
    <mergeCell ref="M67:N67"/>
    <mergeCell ref="O67:P67"/>
    <mergeCell ref="Q67:R67"/>
    <mergeCell ref="S64:T64"/>
    <mergeCell ref="U64:V64"/>
    <mergeCell ref="A65:C65"/>
    <mergeCell ref="D65:E65"/>
    <mergeCell ref="F65:G65"/>
    <mergeCell ref="H65:I65"/>
    <mergeCell ref="M65:N65"/>
    <mergeCell ref="O65:P65"/>
    <mergeCell ref="Q65:R65"/>
    <mergeCell ref="S65:T65"/>
    <mergeCell ref="M68:N68"/>
    <mergeCell ref="O68:P68"/>
    <mergeCell ref="Q68:R68"/>
    <mergeCell ref="A69:C69"/>
    <mergeCell ref="D69:E69"/>
    <mergeCell ref="F69:G69"/>
    <mergeCell ref="H69:I69"/>
    <mergeCell ref="M69:N69"/>
    <mergeCell ref="O69:P69"/>
    <mergeCell ref="A70:C70"/>
    <mergeCell ref="D70:E70"/>
    <mergeCell ref="F70:G70"/>
    <mergeCell ref="H70:I70"/>
    <mergeCell ref="A71:C71"/>
    <mergeCell ref="D71:E71"/>
    <mergeCell ref="F71:G71"/>
    <mergeCell ref="H71:I71"/>
    <mergeCell ref="A68:I68"/>
    <mergeCell ref="O71:P71"/>
    <mergeCell ref="A72:C72"/>
    <mergeCell ref="D72:E72"/>
    <mergeCell ref="F72:G72"/>
    <mergeCell ref="H72:I72"/>
    <mergeCell ref="A73:C73"/>
    <mergeCell ref="D73:E73"/>
    <mergeCell ref="F73:G73"/>
    <mergeCell ref="H73:I73"/>
    <mergeCell ref="D78:E78"/>
    <mergeCell ref="F78:G78"/>
    <mergeCell ref="H78:I78"/>
    <mergeCell ref="J78:K78"/>
    <mergeCell ref="D79:E79"/>
    <mergeCell ref="F79:G79"/>
    <mergeCell ref="H79:I79"/>
    <mergeCell ref="J79:K79"/>
    <mergeCell ref="A75:H75"/>
    <mergeCell ref="D76:E76"/>
    <mergeCell ref="F76:G76"/>
    <mergeCell ref="H76:I76"/>
    <mergeCell ref="J76:K76"/>
    <mergeCell ref="D77:E77"/>
    <mergeCell ref="F77:G77"/>
    <mergeCell ref="H77:I77"/>
    <mergeCell ref="J77:K77"/>
    <mergeCell ref="D82:E82"/>
    <mergeCell ref="F82:G82"/>
    <mergeCell ref="H82:I82"/>
    <mergeCell ref="J82:K82"/>
    <mergeCell ref="D83:E83"/>
    <mergeCell ref="F83:G83"/>
    <mergeCell ref="H83:I83"/>
    <mergeCell ref="J83:K83"/>
    <mergeCell ref="D80:E80"/>
    <mergeCell ref="F80:G80"/>
    <mergeCell ref="H80:I80"/>
    <mergeCell ref="J80:K80"/>
    <mergeCell ref="D81:E81"/>
    <mergeCell ref="F81:G81"/>
    <mergeCell ref="H81:I81"/>
    <mergeCell ref="J81:K81"/>
    <mergeCell ref="D85:E85"/>
    <mergeCell ref="F85:G85"/>
    <mergeCell ref="H85:I85"/>
    <mergeCell ref="J85:K85"/>
    <mergeCell ref="N85:O85"/>
    <mergeCell ref="P85:Q85"/>
    <mergeCell ref="D84:E84"/>
    <mergeCell ref="F84:G84"/>
    <mergeCell ref="H84:I84"/>
    <mergeCell ref="J84:K84"/>
    <mergeCell ref="N84:O84"/>
    <mergeCell ref="P84:Q84"/>
    <mergeCell ref="D88:E88"/>
    <mergeCell ref="F88:G88"/>
    <mergeCell ref="H88:I88"/>
    <mergeCell ref="J88:K88"/>
    <mergeCell ref="D89:E89"/>
    <mergeCell ref="F89:G89"/>
    <mergeCell ref="H89:I89"/>
    <mergeCell ref="J89:K89"/>
    <mergeCell ref="D86:E86"/>
    <mergeCell ref="F86:G86"/>
    <mergeCell ref="H86:I86"/>
    <mergeCell ref="J86:K86"/>
    <mergeCell ref="D87:E87"/>
    <mergeCell ref="F87:G87"/>
    <mergeCell ref="H87:I87"/>
    <mergeCell ref="J87:K87"/>
    <mergeCell ref="D92:E92"/>
    <mergeCell ref="F92:G92"/>
    <mergeCell ref="H92:I92"/>
    <mergeCell ref="J92:K92"/>
    <mergeCell ref="D93:E93"/>
    <mergeCell ref="F93:G93"/>
    <mergeCell ref="H93:I93"/>
    <mergeCell ref="J93:K93"/>
    <mergeCell ref="D90:E90"/>
    <mergeCell ref="F90:G90"/>
    <mergeCell ref="H90:I90"/>
    <mergeCell ref="J90:K90"/>
    <mergeCell ref="D91:E91"/>
    <mergeCell ref="F91:G91"/>
    <mergeCell ref="H91:I91"/>
    <mergeCell ref="J91:K91"/>
    <mergeCell ref="D96:E96"/>
    <mergeCell ref="F96:G96"/>
    <mergeCell ref="H96:I96"/>
    <mergeCell ref="J96:K96"/>
    <mergeCell ref="D97:E97"/>
    <mergeCell ref="F97:G97"/>
    <mergeCell ref="H97:I97"/>
    <mergeCell ref="J97:K97"/>
    <mergeCell ref="D94:E94"/>
    <mergeCell ref="F94:G94"/>
    <mergeCell ref="H94:I94"/>
    <mergeCell ref="J94:K94"/>
    <mergeCell ref="D95:E95"/>
    <mergeCell ref="F95:G95"/>
    <mergeCell ref="H95:I95"/>
    <mergeCell ref="J95:K95"/>
    <mergeCell ref="D100:E100"/>
    <mergeCell ref="F100:G100"/>
    <mergeCell ref="H100:I100"/>
    <mergeCell ref="J100:K100"/>
    <mergeCell ref="D101:E101"/>
    <mergeCell ref="F101:G101"/>
    <mergeCell ref="H101:I101"/>
    <mergeCell ref="J101:K101"/>
    <mergeCell ref="D98:E98"/>
    <mergeCell ref="F98:G98"/>
    <mergeCell ref="H98:I98"/>
    <mergeCell ref="J98:K98"/>
    <mergeCell ref="D99:E99"/>
    <mergeCell ref="F99:G99"/>
    <mergeCell ref="H99:I99"/>
    <mergeCell ref="J99:K99"/>
    <mergeCell ref="D104:E104"/>
    <mergeCell ref="F104:G104"/>
    <mergeCell ref="H104:I104"/>
    <mergeCell ref="J104:K104"/>
    <mergeCell ref="D105:E105"/>
    <mergeCell ref="F105:G105"/>
    <mergeCell ref="H105:I105"/>
    <mergeCell ref="J105:K105"/>
    <mergeCell ref="D102:E102"/>
    <mergeCell ref="F102:G102"/>
    <mergeCell ref="H102:I102"/>
    <mergeCell ref="J102:K102"/>
    <mergeCell ref="D103:E103"/>
    <mergeCell ref="F103:G103"/>
    <mergeCell ref="H103:I103"/>
    <mergeCell ref="J103:K103"/>
    <mergeCell ref="D108:E108"/>
    <mergeCell ref="F108:G108"/>
    <mergeCell ref="H108:I108"/>
    <mergeCell ref="J108:K108"/>
    <mergeCell ref="D109:E109"/>
    <mergeCell ref="F109:G109"/>
    <mergeCell ref="H109:I109"/>
    <mergeCell ref="J109:K109"/>
    <mergeCell ref="D106:E106"/>
    <mergeCell ref="F106:G106"/>
    <mergeCell ref="H106:I106"/>
    <mergeCell ref="J106:K106"/>
    <mergeCell ref="D107:E107"/>
    <mergeCell ref="F107:G107"/>
    <mergeCell ref="H107:I107"/>
    <mergeCell ref="J107:K107"/>
    <mergeCell ref="H114:K114"/>
    <mergeCell ref="H115:K115"/>
    <mergeCell ref="B116:D116"/>
    <mergeCell ref="A110:B110"/>
    <mergeCell ref="H111:K111"/>
    <mergeCell ref="A112:B112"/>
    <mergeCell ref="H112:K112"/>
    <mergeCell ref="A113:B113"/>
    <mergeCell ref="H113:K113"/>
  </mergeCells>
  <pageMargins left="0.74803149606299213" right="0.23622047244094491" top="0.35433070866141736" bottom="0.15748031496062992" header="0.51181102362204722" footer="0.51181102362204722"/>
  <pageSetup paperSize="9" scale="50" fitToHeight="3" orientation="landscape" r:id="rId1"/>
  <rowBreaks count="1" manualBreakCount="1">
    <brk id="26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0611021</vt:lpstr>
      <vt:lpstr>'0611021'!Область_друку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Ліщук Петро Андрійович</cp:lastModifiedBy>
  <dcterms:created xsi:type="dcterms:W3CDTF">2025-12-05T08:29:31Z</dcterms:created>
  <dcterms:modified xsi:type="dcterms:W3CDTF">2025-12-15T14:59:10Z</dcterms:modified>
</cp:coreProperties>
</file>