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023 " sheetId="1" r:id="rId1"/>
  </sheets>
  <definedNames>
    <definedName name="_xlnm.Print_Area" localSheetId="0">'0611023 '!$A$1:$K$98</definedName>
  </definedNames>
  <calcPr calcId="152511"/>
</workbook>
</file>

<file path=xl/calcChain.xml><?xml version="1.0" encoding="utf-8"?>
<calcChain xmlns="http://schemas.openxmlformats.org/spreadsheetml/2006/main">
  <c r="J89" i="1" l="1"/>
  <c r="J88" i="1"/>
  <c r="J87" i="1"/>
  <c r="J86" i="1"/>
  <c r="J84" i="1"/>
  <c r="F83" i="1"/>
  <c r="J83" i="1" s="1"/>
  <c r="F82" i="1"/>
  <c r="J82" i="1" s="1"/>
  <c r="F81" i="1"/>
  <c r="J81" i="1" s="1"/>
  <c r="J78" i="1"/>
  <c r="F77" i="1"/>
  <c r="J77" i="1" s="1"/>
  <c r="J76" i="1"/>
  <c r="J75" i="1"/>
  <c r="J74" i="1"/>
  <c r="J73" i="1"/>
  <c r="J71" i="1"/>
  <c r="J70" i="1"/>
  <c r="J69" i="1"/>
  <c r="J68" i="1"/>
  <c r="J67" i="1"/>
  <c r="J66" i="1"/>
  <c r="J65" i="1"/>
  <c r="J64" i="1"/>
  <c r="F57" i="1"/>
  <c r="F58" i="1" s="1"/>
  <c r="H80" i="1" s="1"/>
  <c r="F51" i="1"/>
  <c r="H50" i="1"/>
  <c r="D49" i="1"/>
  <c r="H49" i="1" s="1"/>
  <c r="D48" i="1"/>
  <c r="D51" i="1" s="1"/>
  <c r="D57" i="1" s="1"/>
  <c r="D58" i="1" l="1"/>
  <c r="F80" i="1" s="1"/>
  <c r="J80" i="1" s="1"/>
  <c r="H57" i="1"/>
  <c r="H58" i="1" s="1"/>
  <c r="H48" i="1"/>
  <c r="H51" i="1" s="1"/>
</calcChain>
</file>

<file path=xl/sharedStrings.xml><?xml version="1.0" encoding="utf-8"?>
<sst xmlns="http://schemas.openxmlformats.org/spreadsheetml/2006/main" count="160" uniqueCount="110">
  <si>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</si>
  <si>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</si>
  <si>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</si>
  <si>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</si>
  <si>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</si>
  <si>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</si>
  <si>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</si>
  <si>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</si>
  <si>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0611023   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</si>
  <si>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1023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</si>
  <si>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</si>
  <si>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</si>
  <si>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</si>
  <si>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17 740 601,83 гривень, у тому числі загального фонду — 17 725 601,83 гривень, та спеціального фонду — 15 000,00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</si>
  <si>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</si>
  <si>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</si>
  <si>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 2456-VІ  (із змінами і доповненнями)</t>
  </si>
  <si>
    <t>Закон України від 26.04.2001 року № 2402-III  "Про охорону дитинства" (із змінами і доповненнями)</t>
  </si>
  <si>
    <t>Закон України  від 05.09.2017 року № 2145- VІІI “Про освіту”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</si>
  <si>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</si>
  <si>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</si>
  <si>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</si>
  <si>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</si>
  <si>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</si>
  <si>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</si>
  <si>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 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</si>
  <si>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 від 26.09.2005 року № 557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</si>
  <si>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 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</si>
  <si>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</si>
  <si>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 Кабінету Міністрів України від 28.12.2021 року № 1391“Деякі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</si>
  <si>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 від 05.11.1999 року № 2061"Про затвердження Положення про заклад спеціалізованої освіти спортивного профілю із специфічними умовами навчання"  (із змінами і доповненнями)</t>
  </si>
  <si>
    <t>Постанова Кабінету Міністрів України від 30.08.2002 року № 1298 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</si>
  <si>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</si>
  <si>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</si>
  <si>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 від 11.08.2021 року № 823 "Деякі питання організації харчування у закладах спеціалізованої освіти спортивного профілю із специфічними умовами навчання"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</si>
  <si>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</si>
  <si>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</si>
  <si>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</si>
  <si>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</si>
  <si>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</si>
  <si>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</si>
  <si>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</si>
  <si>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права дітей на доступність і безоплатність здобуття повної загальної середньої освіти у спеціалізованих закладах загальної середньої освіти, забезпечення необхідних умов функціонування і розвитку загальної середньої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</si>
  <si>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 xml:space="preserve"> Забезпечення надання повної загальної середньої освіти спеціалізованими закладами загальної середньої освіти </t>
    </r>
  </si>
  <si>
    <t> 8.Завдання бюджетної програми:</t>
  </si>
  <si>
    <t>Завдання</t>
  </si>
  <si>
    <t>Забезпечення надання належної освіти та відповідних умов перебування учнів у спеціалізованих закладах загальної середньої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</si>
  <si>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</si>
  <si>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</si>
  <si>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</si>
  <si>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</si>
  <si>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</si>
  <si>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</si>
  <si>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</si>
  <si>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</si>
  <si>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</si>
  <si>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</si>
  <si>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</si>
  <si>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</si>
  <si>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</si>
  <si>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</si>
  <si>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</si>
  <si>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</si>
  <si>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</si>
  <si>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</si>
  <si>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</si>
  <si>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</si>
  <si>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</si>
  <si>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</si>
  <si>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</si>
  <si>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</t>
  </si>
  <si>
    <t>педагогічного персоналу</t>
  </si>
  <si>
    <t>адмінперсоналу (за умовами оплати віднесених до педагогічного персоналу)</t>
  </si>
  <si>
    <t>тренерів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</si>
  <si>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</si>
  <si>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</si>
  <si>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</si>
  <si>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</si>
  <si>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</si>
  <si>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Кількість випускників за спрямуваннями</t>
  </si>
  <si>
    <t>Планова кількість днів харчування учнів</t>
  </si>
  <si>
    <t>Розрахунок</t>
  </si>
  <si>
    <t>Вартість харчування одного учня</t>
  </si>
  <si>
    <t>грн</t>
  </si>
  <si>
    <t>Кількість учнів на одного педагогічного працівника</t>
  </si>
  <si>
    <t>Кількість об’єктів, в яких будуть проведені поточні ремонти</t>
  </si>
  <si>
    <t>Рішення сесії від 27.03.25 року № 6</t>
  </si>
  <si>
    <t>ефективності</t>
  </si>
  <si>
    <t>Середні витрати на одного учня</t>
  </si>
  <si>
    <t>Середні витрати на харчування одного учня</t>
  </si>
  <si>
    <t>Середня наповнюваність класів</t>
  </si>
  <si>
    <t>Діто-дні відвідування</t>
  </si>
  <si>
    <t>днів</t>
  </si>
  <si>
    <t>Середні витрати на виконання поточних ремонтів</t>
  </si>
  <si>
    <t>якості</t>
  </si>
  <si>
    <t>Відсоток учнів охоплених спеціалізованою освітою</t>
  </si>
  <si>
    <t>%</t>
  </si>
  <si>
    <t>Динаміка збільшення чисельності учнів відповідно до фактичного показника попереднього року</t>
  </si>
  <si>
    <t>Досягнення учнів за результатами участі у змаганнях, чемпіонатах (кількість призових місць, одержаних нагород)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</si>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</sst>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\ _₴"/>
    <numFmt numFmtId="166" formatCode="#,##0.0\ _₴"/>
    <numFmt numFmtId="167" formatCode="#,##0.00\ _₴"/>
    <numFmt numFmtId="168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4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horizontal="center" vertical="center" wrapText="1" shrinkToFit="1"/>
    </xf>
    <xf numFmtId="166" fontId="9" fillId="0" borderId="5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167" fontId="9" fillId="0" borderId="3" xfId="0" applyNumberFormat="1" applyFont="1" applyFill="1" applyBorder="1" applyAlignment="1">
      <alignment horizontal="center" vertical="center" wrapText="1" shrinkToFit="1"/>
    </xf>
    <xf numFmtId="167" fontId="9" fillId="0" borderId="5" xfId="0" applyNumberFormat="1" applyFont="1" applyFill="1" applyBorder="1" applyAlignment="1">
      <alignment horizontal="center" vertical="center" wrapText="1" shrinkToFi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167" fontId="9" fillId="0" borderId="3" xfId="0" applyNumberFormat="1" applyFont="1" applyFill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 shrinkToFit="1"/>
    </xf>
    <xf numFmtId="2" fontId="3" fillId="0" borderId="5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 shrinkToFit="1"/>
    </xf>
    <xf numFmtId="4" fontId="9" fillId="0" borderId="5" xfId="0" applyNumberFormat="1" applyFont="1" applyFill="1" applyBorder="1" applyAlignment="1">
      <alignment horizontal="right" vertical="center" wrapText="1" shrinkToFi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99"/>
  <sheetViews>
    <sheetView tabSelected="1" view="pageBreakPreview" zoomScale="60" zoomScaleNormal="80" workbookViewId="0">
      <selection activeCell="B98" sqref="B98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4.5" style="1" customWidth="1"/>
    <col min="13" max="13" width="19.5" style="1" customWidth="1"/>
    <col min="14" max="14" width="17.33203125" style="1" customWidth="1"/>
    <col min="15" max="15" width="9.83203125" style="1" bestFit="1" customWidth="1"/>
    <col min="16" max="16" width="17.5" style="1" customWidth="1"/>
    <col min="17" max="17" width="10.6640625" style="1" customWidth="1"/>
    <col min="18" max="16384" width="9.33203125" style="1"/>
  </cols>
  <sheetData>
    <row r="1" spans="1:11" ht="92.25" customHeight="1" x14ac:dyDescent="0.2">
      <c r="B1" s="2"/>
      <c r="C1" s="2"/>
      <c r="D1" s="2"/>
      <c r="E1" s="2"/>
      <c r="F1" s="2"/>
      <c r="G1" s="125" t="s">
        <v>0</v>
      </c>
      <c r="H1" s="126"/>
      <c r="I1" s="126"/>
      <c r="J1" s="126"/>
      <c r="K1" s="126"/>
    </row>
    <row r="2" spans="1:11" ht="122.25" customHeight="1" x14ac:dyDescent="0.2">
      <c r="B2" s="2"/>
      <c r="C2" s="2"/>
      <c r="D2" s="2"/>
      <c r="E2" s="2"/>
      <c r="F2" s="2"/>
      <c r="G2" s="127" t="s">
        <v>109</v>
      </c>
      <c r="H2" s="127"/>
      <c r="I2" s="127"/>
      <c r="J2" s="127"/>
      <c r="K2" s="127"/>
    </row>
    <row r="3" spans="1:11" ht="33.75" customHeight="1" x14ac:dyDescent="0.2">
      <c r="A3" s="128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121.7" customHeight="1" x14ac:dyDescent="0.2">
      <c r="A4" s="3" t="s">
        <v>2</v>
      </c>
      <c r="B4" s="123" t="s">
        <v>3</v>
      </c>
      <c r="C4" s="123"/>
      <c r="D4" s="123"/>
      <c r="E4" s="123"/>
      <c r="F4" s="123"/>
      <c r="G4" s="44" t="s">
        <v>4</v>
      </c>
      <c r="H4" s="44"/>
      <c r="I4" s="44"/>
      <c r="J4" s="44"/>
      <c r="K4" s="44"/>
    </row>
    <row r="5" spans="1:11" ht="122.25" customHeight="1" x14ac:dyDescent="0.2">
      <c r="A5" s="4" t="s">
        <v>5</v>
      </c>
      <c r="B5" s="123" t="s">
        <v>6</v>
      </c>
      <c r="C5" s="123"/>
      <c r="D5" s="123"/>
      <c r="E5" s="123"/>
      <c r="F5" s="123"/>
      <c r="G5" s="123" t="s">
        <v>7</v>
      </c>
      <c r="H5" s="123"/>
      <c r="I5" s="123"/>
      <c r="J5" s="123"/>
      <c r="K5" s="123"/>
    </row>
    <row r="6" spans="1:11" ht="139.69999999999999" customHeight="1" x14ac:dyDescent="0.2">
      <c r="A6" s="4" t="s">
        <v>8</v>
      </c>
      <c r="B6" s="44" t="s">
        <v>9</v>
      </c>
      <c r="C6" s="123"/>
      <c r="D6" s="5" t="s">
        <v>10</v>
      </c>
      <c r="E6" s="124" t="s">
        <v>11</v>
      </c>
      <c r="F6" s="44"/>
      <c r="G6" s="44" t="s">
        <v>12</v>
      </c>
      <c r="H6" s="123"/>
      <c r="I6" s="123"/>
      <c r="J6" s="123"/>
      <c r="K6" s="123"/>
    </row>
    <row r="7" spans="1:11" ht="27" customHeight="1" x14ac:dyDescent="0.2">
      <c r="A7" s="104" t="s">
        <v>13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20.25" customHeight="1" x14ac:dyDescent="0.2">
      <c r="A8" s="104" t="s">
        <v>14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21.75" customHeight="1" x14ac:dyDescent="0.2">
      <c r="A9" s="118" t="s">
        <v>15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ht="21.75" customHeight="1" x14ac:dyDescent="0.2">
      <c r="A10" s="118" t="s">
        <v>16</v>
      </c>
      <c r="B10" s="118"/>
      <c r="C10" s="118"/>
      <c r="D10" s="118"/>
      <c r="E10" s="118"/>
      <c r="F10" s="118"/>
      <c r="G10" s="118"/>
      <c r="H10" s="118"/>
      <c r="I10" s="118"/>
      <c r="J10" s="6"/>
      <c r="K10" s="6"/>
    </row>
    <row r="11" spans="1:11" ht="21.75" customHeight="1" x14ac:dyDescent="0.2">
      <c r="A11" s="118" t="s">
        <v>17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ht="21.75" customHeight="1" x14ac:dyDescent="0.2">
      <c r="A12" s="118" t="s">
        <v>18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23.25" customHeight="1" x14ac:dyDescent="0.2">
      <c r="A13" s="118" t="s">
        <v>19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ht="23.25" customHeight="1" x14ac:dyDescent="0.2">
      <c r="A14" s="118" t="s">
        <v>20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23.25" customHeight="1" x14ac:dyDescent="0.2">
      <c r="A15" s="118" t="s">
        <v>21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ht="33.4" customHeight="1" x14ac:dyDescent="0.2">
      <c r="A16" s="118" t="s">
        <v>22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ht="41.25" customHeight="1" x14ac:dyDescent="0.2">
      <c r="A17" s="118" t="s">
        <v>23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ht="29.85" customHeight="1" x14ac:dyDescent="0.2">
      <c r="A18" s="118" t="s">
        <v>24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1" ht="32.450000000000003" customHeight="1" x14ac:dyDescent="0.2">
      <c r="A19" s="118" t="s">
        <v>25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ht="36" customHeight="1" x14ac:dyDescent="0.2">
      <c r="A20" s="120" t="s">
        <v>26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ht="29.25" customHeight="1" x14ac:dyDescent="0.2">
      <c r="A21" s="120" t="s">
        <v>27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27" customHeight="1" x14ac:dyDescent="0.2">
      <c r="A22" s="120" t="s">
        <v>28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42.75" customHeight="1" x14ac:dyDescent="0.2">
      <c r="A23" s="120" t="s">
        <v>29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ht="37.35" customHeight="1" x14ac:dyDescent="0.2">
      <c r="A24" s="118" t="s">
        <v>30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43.5" customHeight="1" x14ac:dyDescent="0.2">
      <c r="A25" s="118" t="s">
        <v>31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ht="22.7" customHeight="1" x14ac:dyDescent="0.2">
      <c r="A26" s="118" t="s">
        <v>32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 ht="36" customHeight="1" x14ac:dyDescent="0.2">
      <c r="A27" s="118" t="s">
        <v>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ht="42.2" customHeight="1" x14ac:dyDescent="0.2">
      <c r="A28" s="118" t="s">
        <v>34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t="29.25" customHeight="1" x14ac:dyDescent="0.2">
      <c r="A29" s="118" t="s">
        <v>35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21.2" customHeight="1" x14ac:dyDescent="0.2">
      <c r="A30" s="118" t="s">
        <v>36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t="21.2" customHeight="1" x14ac:dyDescent="0.2">
      <c r="A31" s="119" t="s">
        <v>37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ht="21.2" customHeight="1" x14ac:dyDescent="0.2">
      <c r="A32" s="119" t="s">
        <v>38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</row>
    <row r="33" spans="1:11" ht="23.1" customHeight="1" x14ac:dyDescent="0.2">
      <c r="A33" s="104" t="s">
        <v>39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  <row r="34" spans="1:11" ht="9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1.75" customHeight="1" x14ac:dyDescent="0.2">
      <c r="A35" s="7" t="s">
        <v>40</v>
      </c>
      <c r="B35" s="105" t="s">
        <v>41</v>
      </c>
      <c r="C35" s="105"/>
      <c r="D35" s="105"/>
      <c r="E35" s="105"/>
      <c r="F35" s="105"/>
      <c r="G35" s="105"/>
      <c r="H35" s="105"/>
      <c r="I35" s="8"/>
      <c r="J35" s="8"/>
      <c r="K35" s="8"/>
    </row>
    <row r="36" spans="1:11" ht="45" customHeight="1" x14ac:dyDescent="0.2">
      <c r="A36" s="9">
        <v>1</v>
      </c>
      <c r="B36" s="52" t="s">
        <v>42</v>
      </c>
      <c r="C36" s="52"/>
      <c r="D36" s="52"/>
      <c r="E36" s="52"/>
      <c r="F36" s="52"/>
      <c r="G36" s="52"/>
      <c r="H36" s="52"/>
      <c r="I36" s="8"/>
      <c r="J36" s="8"/>
      <c r="K36" s="8"/>
    </row>
    <row r="37" spans="1:11" ht="4.9000000000000004" customHeight="1" x14ac:dyDescent="0.2">
      <c r="A37" s="10"/>
      <c r="B37" s="3"/>
      <c r="C37" s="3"/>
      <c r="D37" s="3"/>
      <c r="E37" s="3"/>
      <c r="F37" s="3"/>
      <c r="G37" s="3"/>
      <c r="H37" s="3"/>
      <c r="I37" s="8"/>
      <c r="J37" s="8"/>
      <c r="K37" s="8"/>
    </row>
    <row r="38" spans="1:11" ht="29.85" customHeight="1" x14ac:dyDescent="0.2">
      <c r="A38" s="104" t="s">
        <v>43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</row>
    <row r="39" spans="1:11" ht="19.5" customHeight="1" x14ac:dyDescent="0.2">
      <c r="A39" s="104" t="s">
        <v>44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</row>
    <row r="40" spans="1:11" ht="9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7.100000000000001" customHeight="1" x14ac:dyDescent="0.2">
      <c r="A41" s="7" t="s">
        <v>40</v>
      </c>
      <c r="B41" s="105" t="s">
        <v>45</v>
      </c>
      <c r="C41" s="105"/>
      <c r="D41" s="105"/>
      <c r="E41" s="105"/>
      <c r="F41" s="105"/>
      <c r="G41" s="105"/>
      <c r="H41" s="105"/>
      <c r="I41" s="8"/>
      <c r="J41" s="8"/>
      <c r="K41" s="8"/>
    </row>
    <row r="42" spans="1:11" ht="27.95" customHeight="1" x14ac:dyDescent="0.2">
      <c r="A42" s="11">
        <v>1</v>
      </c>
      <c r="B42" s="83" t="s">
        <v>46</v>
      </c>
      <c r="C42" s="107"/>
      <c r="D42" s="107"/>
      <c r="E42" s="107"/>
      <c r="F42" s="107"/>
      <c r="G42" s="107"/>
      <c r="H42" s="84"/>
      <c r="I42" s="8"/>
      <c r="J42" s="8"/>
      <c r="K42" s="8"/>
    </row>
    <row r="43" spans="1:11" ht="8.4499999999999993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ht="15.75" x14ac:dyDescent="0.2">
      <c r="A44" s="104" t="s">
        <v>47</v>
      </c>
      <c r="B44" s="104"/>
      <c r="C44" s="104"/>
      <c r="D44" s="104"/>
      <c r="E44" s="104"/>
      <c r="F44" s="104"/>
      <c r="G44" s="104"/>
      <c r="H44" s="104"/>
      <c r="I44" s="8"/>
      <c r="J44" s="8"/>
      <c r="K44" s="8"/>
    </row>
    <row r="45" spans="1:11" ht="10.5" customHeight="1" x14ac:dyDescent="0.2">
      <c r="A45" s="113" t="s">
        <v>48</v>
      </c>
      <c r="B45" s="113"/>
      <c r="C45" s="113"/>
      <c r="D45" s="113"/>
      <c r="E45" s="113"/>
      <c r="F45" s="113"/>
      <c r="G45" s="113"/>
      <c r="H45" s="113"/>
      <c r="I45" s="113"/>
      <c r="J45" s="4"/>
      <c r="K45" s="4"/>
    </row>
    <row r="46" spans="1:11" s="15" customFormat="1" ht="28.9" customHeight="1" x14ac:dyDescent="0.2">
      <c r="A46" s="12" t="s">
        <v>40</v>
      </c>
      <c r="B46" s="105" t="s">
        <v>49</v>
      </c>
      <c r="C46" s="105"/>
      <c r="D46" s="105" t="s">
        <v>50</v>
      </c>
      <c r="E46" s="105"/>
      <c r="F46" s="105" t="s">
        <v>51</v>
      </c>
      <c r="G46" s="105"/>
      <c r="H46" s="105" t="s">
        <v>52</v>
      </c>
      <c r="I46" s="105"/>
      <c r="J46" s="13"/>
      <c r="K46" s="14"/>
    </row>
    <row r="47" spans="1:11" ht="15.75" x14ac:dyDescent="0.2">
      <c r="A47" s="16">
        <v>1</v>
      </c>
      <c r="B47" s="106">
        <v>2</v>
      </c>
      <c r="C47" s="106"/>
      <c r="D47" s="106">
        <v>3</v>
      </c>
      <c r="E47" s="106"/>
      <c r="F47" s="106">
        <v>4</v>
      </c>
      <c r="G47" s="106"/>
      <c r="H47" s="106">
        <v>6</v>
      </c>
      <c r="I47" s="106"/>
      <c r="J47" s="17"/>
      <c r="K47" s="8"/>
    </row>
    <row r="48" spans="1:11" ht="40.15" customHeight="1" x14ac:dyDescent="0.2">
      <c r="A48" s="18">
        <v>1</v>
      </c>
      <c r="B48" s="52" t="s">
        <v>53</v>
      </c>
      <c r="C48" s="52"/>
      <c r="D48" s="112">
        <f>13874301.83+180000</f>
        <v>14054301.83</v>
      </c>
      <c r="E48" s="112"/>
      <c r="F48" s="112">
        <v>0</v>
      </c>
      <c r="G48" s="112"/>
      <c r="H48" s="112">
        <f>D48+F48</f>
        <v>14054301.83</v>
      </c>
      <c r="I48" s="112"/>
      <c r="J48" s="19"/>
      <c r="K48" s="8"/>
    </row>
    <row r="49" spans="1:16" ht="37.35" customHeight="1" x14ac:dyDescent="0.2">
      <c r="A49" s="18">
        <v>2</v>
      </c>
      <c r="B49" s="52" t="s">
        <v>54</v>
      </c>
      <c r="C49" s="52"/>
      <c r="D49" s="114">
        <f>6371300-2700000</f>
        <v>3671300</v>
      </c>
      <c r="E49" s="115"/>
      <c r="F49" s="112">
        <v>0</v>
      </c>
      <c r="G49" s="112"/>
      <c r="H49" s="112">
        <f t="shared" ref="H49" si="0">D49+F49</f>
        <v>3671300</v>
      </c>
      <c r="I49" s="112"/>
      <c r="J49" s="19"/>
      <c r="K49" s="8"/>
      <c r="L49" s="20"/>
    </row>
    <row r="50" spans="1:16" ht="39.4" customHeight="1" x14ac:dyDescent="0.2">
      <c r="A50" s="18">
        <v>3</v>
      </c>
      <c r="B50" s="52" t="s">
        <v>55</v>
      </c>
      <c r="C50" s="52"/>
      <c r="D50" s="112">
        <v>0</v>
      </c>
      <c r="E50" s="112"/>
      <c r="F50" s="116">
        <v>15000</v>
      </c>
      <c r="G50" s="116"/>
      <c r="H50" s="112">
        <f t="shared" ref="H50" si="1">SUM(D50:G50)</f>
        <v>15000</v>
      </c>
      <c r="I50" s="112"/>
      <c r="J50" s="19"/>
      <c r="K50" s="8"/>
    </row>
    <row r="51" spans="1:16" ht="15.75" x14ac:dyDescent="0.2">
      <c r="A51" s="101" t="s">
        <v>56</v>
      </c>
      <c r="B51" s="101"/>
      <c r="C51" s="101"/>
      <c r="D51" s="112">
        <f>SUM(D48:D49)</f>
        <v>17725601.829999998</v>
      </c>
      <c r="E51" s="112"/>
      <c r="F51" s="112">
        <f>SUM(F48:G50)</f>
        <v>15000</v>
      </c>
      <c r="G51" s="112"/>
      <c r="H51" s="112">
        <f>SUM(H48:H50)</f>
        <v>17740601.829999998</v>
      </c>
      <c r="I51" s="112"/>
      <c r="J51" s="8"/>
      <c r="K51" s="8"/>
      <c r="N51" s="21"/>
      <c r="O51" s="21"/>
      <c r="P51" s="21"/>
    </row>
    <row r="52" spans="1:16" ht="9.75" customHeight="1" x14ac:dyDescent="0.2">
      <c r="A52" s="8"/>
      <c r="B52" s="3"/>
      <c r="C52" s="8"/>
      <c r="D52" s="22"/>
      <c r="E52" s="22"/>
      <c r="F52" s="22"/>
      <c r="G52" s="22"/>
      <c r="H52" s="22"/>
      <c r="I52" s="22"/>
      <c r="J52" s="8"/>
      <c r="K52" s="8"/>
      <c r="N52" s="21"/>
      <c r="O52" s="21"/>
      <c r="P52" s="21"/>
    </row>
    <row r="53" spans="1:16" ht="15.75" x14ac:dyDescent="0.2">
      <c r="A53" s="104" t="s">
        <v>57</v>
      </c>
      <c r="B53" s="104"/>
      <c r="C53" s="104"/>
      <c r="D53" s="104"/>
      <c r="E53" s="104"/>
      <c r="F53" s="104"/>
      <c r="G53" s="104"/>
      <c r="H53" s="104"/>
      <c r="I53" s="8"/>
      <c r="J53" s="8"/>
      <c r="K53" s="8"/>
      <c r="N53" s="21"/>
      <c r="O53" s="21"/>
      <c r="P53" s="21"/>
    </row>
    <row r="54" spans="1:16" ht="13.7" customHeight="1" x14ac:dyDescent="0.2">
      <c r="A54" s="113" t="s">
        <v>48</v>
      </c>
      <c r="B54" s="113"/>
      <c r="C54" s="113"/>
      <c r="D54" s="113"/>
      <c r="E54" s="113"/>
      <c r="F54" s="113"/>
      <c r="G54" s="113"/>
      <c r="H54" s="113"/>
      <c r="I54" s="113"/>
      <c r="J54" s="4"/>
      <c r="K54" s="4"/>
      <c r="N54" s="20"/>
    </row>
    <row r="55" spans="1:16" ht="18.75" customHeight="1" x14ac:dyDescent="0.2">
      <c r="A55" s="105" t="s">
        <v>58</v>
      </c>
      <c r="B55" s="105"/>
      <c r="C55" s="105"/>
      <c r="D55" s="105" t="s">
        <v>50</v>
      </c>
      <c r="E55" s="105"/>
      <c r="F55" s="105" t="s">
        <v>51</v>
      </c>
      <c r="G55" s="105"/>
      <c r="H55" s="105" t="s">
        <v>52</v>
      </c>
      <c r="I55" s="105"/>
      <c r="J55" s="8"/>
      <c r="K55" s="8"/>
    </row>
    <row r="56" spans="1:16" ht="15" customHeight="1" x14ac:dyDescent="0.2">
      <c r="A56" s="106">
        <v>1</v>
      </c>
      <c r="B56" s="106"/>
      <c r="C56" s="106"/>
      <c r="D56" s="106">
        <v>2</v>
      </c>
      <c r="E56" s="106"/>
      <c r="F56" s="106">
        <v>3</v>
      </c>
      <c r="G56" s="106"/>
      <c r="H56" s="106">
        <v>4</v>
      </c>
      <c r="I56" s="106"/>
      <c r="J56" s="8"/>
      <c r="K56" s="8"/>
    </row>
    <row r="57" spans="1:16" ht="48.2" customHeight="1" x14ac:dyDescent="0.2">
      <c r="A57" s="83" t="s">
        <v>59</v>
      </c>
      <c r="B57" s="107"/>
      <c r="C57" s="84"/>
      <c r="D57" s="108">
        <f>D51</f>
        <v>17725601.829999998</v>
      </c>
      <c r="E57" s="108"/>
      <c r="F57" s="108">
        <f>F50</f>
        <v>15000</v>
      </c>
      <c r="G57" s="108"/>
      <c r="H57" s="108">
        <f>F57+D57</f>
        <v>17740601.829999998</v>
      </c>
      <c r="I57" s="108"/>
      <c r="J57" s="8"/>
      <c r="K57" s="8"/>
    </row>
    <row r="58" spans="1:16" ht="21.2" customHeight="1" x14ac:dyDescent="0.2">
      <c r="A58" s="109" t="s">
        <v>56</v>
      </c>
      <c r="B58" s="110"/>
      <c r="C58" s="110"/>
      <c r="D58" s="111">
        <f>D57</f>
        <v>17725601.829999998</v>
      </c>
      <c r="E58" s="111"/>
      <c r="F58" s="111">
        <f t="shared" ref="F58" si="2">F57</f>
        <v>15000</v>
      </c>
      <c r="G58" s="111"/>
      <c r="H58" s="111">
        <f t="shared" ref="H58" si="3">H57</f>
        <v>17740601.829999998</v>
      </c>
      <c r="I58" s="111"/>
      <c r="J58" s="8"/>
      <c r="K58" s="8"/>
    </row>
    <row r="59" spans="1:16" ht="12.9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6" ht="17.45" customHeight="1" x14ac:dyDescent="0.2">
      <c r="A60" s="104" t="s">
        <v>60</v>
      </c>
      <c r="B60" s="104"/>
      <c r="C60" s="104"/>
      <c r="D60" s="104"/>
      <c r="E60" s="104"/>
      <c r="F60" s="104"/>
      <c r="G60" s="104"/>
      <c r="H60" s="104"/>
      <c r="I60" s="8"/>
      <c r="J60" s="8"/>
      <c r="K60" s="8"/>
    </row>
    <row r="61" spans="1:16" ht="30.6" customHeight="1" x14ac:dyDescent="0.2">
      <c r="A61" s="12" t="s">
        <v>40</v>
      </c>
      <c r="B61" s="12" t="s">
        <v>61</v>
      </c>
      <c r="C61" s="12" t="s">
        <v>62</v>
      </c>
      <c r="D61" s="105" t="s">
        <v>63</v>
      </c>
      <c r="E61" s="105"/>
      <c r="F61" s="105" t="s">
        <v>50</v>
      </c>
      <c r="G61" s="105"/>
      <c r="H61" s="105" t="s">
        <v>51</v>
      </c>
      <c r="I61" s="105"/>
      <c r="J61" s="105" t="s">
        <v>52</v>
      </c>
      <c r="K61" s="105"/>
    </row>
    <row r="62" spans="1:16" s="15" customFormat="1" ht="21.95" customHeight="1" x14ac:dyDescent="0.2">
      <c r="A62" s="16">
        <v>1</v>
      </c>
      <c r="B62" s="16">
        <v>2</v>
      </c>
      <c r="C62" s="16">
        <v>3</v>
      </c>
      <c r="D62" s="106">
        <v>4</v>
      </c>
      <c r="E62" s="106"/>
      <c r="F62" s="106">
        <v>5</v>
      </c>
      <c r="G62" s="106"/>
      <c r="H62" s="106">
        <v>6</v>
      </c>
      <c r="I62" s="106"/>
      <c r="J62" s="106">
        <v>7</v>
      </c>
      <c r="K62" s="64"/>
    </row>
    <row r="63" spans="1:16" ht="21.95" customHeight="1" x14ac:dyDescent="0.2">
      <c r="A63" s="18">
        <v>1</v>
      </c>
      <c r="B63" s="23" t="s">
        <v>64</v>
      </c>
      <c r="C63" s="24"/>
      <c r="D63" s="64"/>
      <c r="E63" s="64"/>
      <c r="F63" s="64"/>
      <c r="G63" s="64"/>
      <c r="H63" s="64"/>
      <c r="I63" s="64"/>
      <c r="J63" s="64"/>
      <c r="K63" s="64"/>
    </row>
    <row r="64" spans="1:16" ht="31.15" customHeight="1" x14ac:dyDescent="0.2">
      <c r="A64" s="25"/>
      <c r="B64" s="26" t="s">
        <v>65</v>
      </c>
      <c r="C64" s="26" t="s">
        <v>66</v>
      </c>
      <c r="D64" s="52" t="s">
        <v>67</v>
      </c>
      <c r="E64" s="52"/>
      <c r="F64" s="63">
        <v>1</v>
      </c>
      <c r="G64" s="63"/>
      <c r="H64" s="64"/>
      <c r="I64" s="64"/>
      <c r="J64" s="63">
        <f>F64+H64</f>
        <v>1</v>
      </c>
      <c r="K64" s="63"/>
    </row>
    <row r="65" spans="1:16" ht="26.45" customHeight="1" x14ac:dyDescent="0.2">
      <c r="A65" s="25"/>
      <c r="B65" s="26" t="s">
        <v>68</v>
      </c>
      <c r="C65" s="26" t="s">
        <v>66</v>
      </c>
      <c r="D65" s="52" t="s">
        <v>67</v>
      </c>
      <c r="E65" s="52"/>
      <c r="F65" s="91">
        <v>13</v>
      </c>
      <c r="G65" s="91"/>
      <c r="H65" s="101"/>
      <c r="I65" s="101"/>
      <c r="J65" s="91">
        <f t="shared" ref="J65:J83" si="4">F65+H65</f>
        <v>13</v>
      </c>
      <c r="K65" s="91"/>
      <c r="L65" s="102"/>
      <c r="M65" s="103"/>
      <c r="N65" s="103"/>
      <c r="O65" s="103"/>
      <c r="P65" s="103"/>
    </row>
    <row r="66" spans="1:16" s="30" customFormat="1" ht="49.7" customHeight="1" x14ac:dyDescent="0.2">
      <c r="A66" s="27"/>
      <c r="B66" s="28" t="s">
        <v>69</v>
      </c>
      <c r="C66" s="29" t="s">
        <v>66</v>
      </c>
      <c r="D66" s="97" t="s">
        <v>70</v>
      </c>
      <c r="E66" s="98"/>
      <c r="F66" s="99">
        <v>107.03</v>
      </c>
      <c r="G66" s="100"/>
      <c r="H66" s="99"/>
      <c r="I66" s="100"/>
      <c r="J66" s="99">
        <f t="shared" si="4"/>
        <v>107.03</v>
      </c>
      <c r="K66" s="100"/>
    </row>
    <row r="67" spans="1:16" s="30" customFormat="1" ht="27" customHeight="1" x14ac:dyDescent="0.2">
      <c r="A67" s="27"/>
      <c r="B67" s="28" t="s">
        <v>71</v>
      </c>
      <c r="C67" s="29" t="s">
        <v>66</v>
      </c>
      <c r="D67" s="97" t="s">
        <v>70</v>
      </c>
      <c r="E67" s="98"/>
      <c r="F67" s="99">
        <v>24.53</v>
      </c>
      <c r="G67" s="100"/>
      <c r="H67" s="99"/>
      <c r="I67" s="100"/>
      <c r="J67" s="99">
        <f t="shared" si="4"/>
        <v>24.53</v>
      </c>
      <c r="K67" s="100"/>
    </row>
    <row r="68" spans="1:16" s="30" customFormat="1" ht="53.1" customHeight="1" x14ac:dyDescent="0.2">
      <c r="A68" s="27"/>
      <c r="B68" s="28" t="s">
        <v>72</v>
      </c>
      <c r="C68" s="29" t="s">
        <v>66</v>
      </c>
      <c r="D68" s="97" t="s">
        <v>70</v>
      </c>
      <c r="E68" s="98"/>
      <c r="F68" s="99">
        <v>19</v>
      </c>
      <c r="G68" s="100"/>
      <c r="H68" s="99"/>
      <c r="I68" s="100"/>
      <c r="J68" s="99">
        <f t="shared" si="4"/>
        <v>19</v>
      </c>
      <c r="K68" s="100"/>
    </row>
    <row r="69" spans="1:16" s="30" customFormat="1" ht="21.2" customHeight="1" x14ac:dyDescent="0.2">
      <c r="A69" s="27"/>
      <c r="B69" s="29" t="s">
        <v>73</v>
      </c>
      <c r="C69" s="29" t="s">
        <v>66</v>
      </c>
      <c r="D69" s="97" t="s">
        <v>70</v>
      </c>
      <c r="E69" s="98"/>
      <c r="F69" s="99">
        <v>16</v>
      </c>
      <c r="G69" s="100"/>
      <c r="H69" s="99"/>
      <c r="I69" s="100"/>
      <c r="J69" s="99">
        <f t="shared" si="4"/>
        <v>16</v>
      </c>
      <c r="K69" s="100"/>
    </row>
    <row r="70" spans="1:16" s="30" customFormat="1" ht="21.2" customHeight="1" x14ac:dyDescent="0.2">
      <c r="A70" s="27"/>
      <c r="B70" s="28" t="s">
        <v>74</v>
      </c>
      <c r="C70" s="29" t="s">
        <v>66</v>
      </c>
      <c r="D70" s="95" t="s">
        <v>70</v>
      </c>
      <c r="E70" s="95"/>
      <c r="F70" s="96">
        <v>12</v>
      </c>
      <c r="G70" s="96"/>
      <c r="H70" s="96"/>
      <c r="I70" s="96"/>
      <c r="J70" s="96">
        <f t="shared" si="4"/>
        <v>12</v>
      </c>
      <c r="K70" s="96"/>
    </row>
    <row r="71" spans="1:16" s="30" customFormat="1" ht="21.2" customHeight="1" x14ac:dyDescent="0.2">
      <c r="A71" s="27"/>
      <c r="B71" s="28" t="s">
        <v>75</v>
      </c>
      <c r="C71" s="29" t="s">
        <v>66</v>
      </c>
      <c r="D71" s="95" t="s">
        <v>70</v>
      </c>
      <c r="E71" s="95"/>
      <c r="F71" s="96">
        <v>35.5</v>
      </c>
      <c r="G71" s="96"/>
      <c r="H71" s="96"/>
      <c r="I71" s="96"/>
      <c r="J71" s="96">
        <f t="shared" si="4"/>
        <v>35.5</v>
      </c>
      <c r="K71" s="96"/>
    </row>
    <row r="72" spans="1:16" ht="25.15" customHeight="1" x14ac:dyDescent="0.2">
      <c r="A72" s="25">
        <v>2</v>
      </c>
      <c r="B72" s="23" t="s">
        <v>76</v>
      </c>
      <c r="C72" s="26"/>
      <c r="D72" s="52"/>
      <c r="E72" s="52"/>
      <c r="F72" s="63"/>
      <c r="G72" s="63"/>
      <c r="H72" s="64"/>
      <c r="I72" s="64"/>
      <c r="J72" s="69"/>
      <c r="K72" s="70"/>
    </row>
    <row r="73" spans="1:16" ht="36.75" customHeight="1" x14ac:dyDescent="0.2">
      <c r="A73" s="25"/>
      <c r="B73" s="26" t="s">
        <v>77</v>
      </c>
      <c r="C73" s="26" t="s">
        <v>78</v>
      </c>
      <c r="D73" s="52" t="s">
        <v>67</v>
      </c>
      <c r="E73" s="52"/>
      <c r="F73" s="91">
        <v>248</v>
      </c>
      <c r="G73" s="91"/>
      <c r="H73" s="92"/>
      <c r="I73" s="92"/>
      <c r="J73" s="93">
        <f t="shared" ref="J73:J74" si="5">F73+H73</f>
        <v>248</v>
      </c>
      <c r="K73" s="94"/>
    </row>
    <row r="74" spans="1:16" ht="36.75" customHeight="1" x14ac:dyDescent="0.2">
      <c r="A74" s="25"/>
      <c r="B74" s="26" t="s">
        <v>79</v>
      </c>
      <c r="C74" s="26" t="s">
        <v>78</v>
      </c>
      <c r="D74" s="52" t="s">
        <v>67</v>
      </c>
      <c r="E74" s="52"/>
      <c r="F74" s="91">
        <v>106</v>
      </c>
      <c r="G74" s="91"/>
      <c r="H74" s="92"/>
      <c r="I74" s="92"/>
      <c r="J74" s="93">
        <f t="shared" si="5"/>
        <v>106</v>
      </c>
      <c r="K74" s="94"/>
    </row>
    <row r="75" spans="1:16" ht="36.75" customHeight="1" x14ac:dyDescent="0.2">
      <c r="A75" s="25"/>
      <c r="B75" s="26" t="s">
        <v>80</v>
      </c>
      <c r="C75" s="26" t="s">
        <v>66</v>
      </c>
      <c r="D75" s="83" t="s">
        <v>81</v>
      </c>
      <c r="E75" s="84"/>
      <c r="F75" s="85">
        <v>216</v>
      </c>
      <c r="G75" s="86"/>
      <c r="H75" s="87"/>
      <c r="I75" s="88"/>
      <c r="J75" s="85">
        <f>F75+H75</f>
        <v>216</v>
      </c>
      <c r="K75" s="86"/>
    </row>
    <row r="76" spans="1:16" ht="36.75" customHeight="1" x14ac:dyDescent="0.2">
      <c r="A76" s="25"/>
      <c r="B76" s="26" t="s">
        <v>82</v>
      </c>
      <c r="C76" s="26" t="s">
        <v>83</v>
      </c>
      <c r="D76" s="83" t="s">
        <v>81</v>
      </c>
      <c r="E76" s="84"/>
      <c r="F76" s="89">
        <v>181</v>
      </c>
      <c r="G76" s="90"/>
      <c r="H76" s="89"/>
      <c r="I76" s="90"/>
      <c r="J76" s="89">
        <f>F76+H76</f>
        <v>181</v>
      </c>
      <c r="K76" s="90"/>
    </row>
    <row r="77" spans="1:16" ht="36.75" customHeight="1" x14ac:dyDescent="0.2">
      <c r="A77" s="25"/>
      <c r="B77" s="28" t="s">
        <v>84</v>
      </c>
      <c r="C77" s="26" t="s">
        <v>78</v>
      </c>
      <c r="D77" s="52" t="s">
        <v>81</v>
      </c>
      <c r="E77" s="52"/>
      <c r="F77" s="79">
        <f>F73/(F67+F68)</f>
        <v>5.6972203078336774</v>
      </c>
      <c r="G77" s="80"/>
      <c r="H77" s="69"/>
      <c r="I77" s="70"/>
      <c r="J77" s="79">
        <f>F77+H77</f>
        <v>5.6972203078336774</v>
      </c>
      <c r="K77" s="80"/>
    </row>
    <row r="78" spans="1:16" ht="36.75" customHeight="1" x14ac:dyDescent="0.2">
      <c r="A78" s="25"/>
      <c r="B78" s="26" t="s">
        <v>85</v>
      </c>
      <c r="C78" s="26" t="s">
        <v>66</v>
      </c>
      <c r="D78" s="81" t="s">
        <v>86</v>
      </c>
      <c r="E78" s="82"/>
      <c r="F78" s="79">
        <v>2</v>
      </c>
      <c r="G78" s="80"/>
      <c r="H78" s="69"/>
      <c r="I78" s="70"/>
      <c r="J78" s="79">
        <f t="shared" ref="J78" si="6">F78+H78</f>
        <v>2</v>
      </c>
      <c r="K78" s="80"/>
    </row>
    <row r="79" spans="1:16" ht="22.9" customHeight="1" x14ac:dyDescent="0.2">
      <c r="A79" s="25">
        <v>3</v>
      </c>
      <c r="B79" s="23" t="s">
        <v>87</v>
      </c>
      <c r="C79" s="26"/>
      <c r="D79" s="52"/>
      <c r="E79" s="75"/>
      <c r="F79" s="76"/>
      <c r="G79" s="76"/>
      <c r="H79" s="63"/>
      <c r="I79" s="63"/>
      <c r="J79" s="63"/>
      <c r="K79" s="63"/>
    </row>
    <row r="80" spans="1:16" ht="29.25" customHeight="1" x14ac:dyDescent="0.2">
      <c r="A80" s="25"/>
      <c r="B80" s="31" t="s">
        <v>88</v>
      </c>
      <c r="C80" s="26" t="s">
        <v>83</v>
      </c>
      <c r="D80" s="52" t="s">
        <v>81</v>
      </c>
      <c r="E80" s="52"/>
      <c r="F80" s="71">
        <f>ROUND(D58/F73,2)</f>
        <v>71474.2</v>
      </c>
      <c r="G80" s="72"/>
      <c r="H80" s="77">
        <f>ROUND(F58/F73,2)</f>
        <v>60.48</v>
      </c>
      <c r="I80" s="78"/>
      <c r="J80" s="71">
        <f t="shared" si="4"/>
        <v>71534.679999999993</v>
      </c>
      <c r="K80" s="72"/>
    </row>
    <row r="81" spans="1:11" ht="46.9" customHeight="1" x14ac:dyDescent="0.2">
      <c r="A81" s="25"/>
      <c r="B81" s="26" t="s">
        <v>89</v>
      </c>
      <c r="C81" s="26" t="s">
        <v>83</v>
      </c>
      <c r="D81" s="52" t="s">
        <v>81</v>
      </c>
      <c r="E81" s="52"/>
      <c r="F81" s="69">
        <f>D49/F73</f>
        <v>14803.629032258064</v>
      </c>
      <c r="G81" s="70"/>
      <c r="H81" s="69"/>
      <c r="I81" s="70"/>
      <c r="J81" s="71">
        <f t="shared" si="4"/>
        <v>14803.629032258064</v>
      </c>
      <c r="K81" s="72"/>
    </row>
    <row r="82" spans="1:11" ht="27.75" customHeight="1" x14ac:dyDescent="0.2">
      <c r="A82" s="25"/>
      <c r="B82" s="26" t="s">
        <v>90</v>
      </c>
      <c r="C82" s="26" t="s">
        <v>78</v>
      </c>
      <c r="D82" s="52" t="s">
        <v>81</v>
      </c>
      <c r="E82" s="52"/>
      <c r="F82" s="73">
        <f>F73/F65</f>
        <v>19.076923076923077</v>
      </c>
      <c r="G82" s="73"/>
      <c r="H82" s="74"/>
      <c r="I82" s="74"/>
      <c r="J82" s="74">
        <f t="shared" si="4"/>
        <v>19.076923076923077</v>
      </c>
      <c r="K82" s="74"/>
    </row>
    <row r="83" spans="1:11" ht="27.75" customHeight="1" x14ac:dyDescent="0.2">
      <c r="A83" s="32"/>
      <c r="B83" s="26" t="s">
        <v>91</v>
      </c>
      <c r="C83" s="26" t="s">
        <v>92</v>
      </c>
      <c r="D83" s="52" t="s">
        <v>81</v>
      </c>
      <c r="E83" s="52"/>
      <c r="F83" s="65">
        <f>F73*F75</f>
        <v>53568</v>
      </c>
      <c r="G83" s="65"/>
      <c r="H83" s="66"/>
      <c r="I83" s="66"/>
      <c r="J83" s="66">
        <f t="shared" si="4"/>
        <v>53568</v>
      </c>
      <c r="K83" s="66"/>
    </row>
    <row r="84" spans="1:11" ht="42.75" customHeight="1" x14ac:dyDescent="0.2">
      <c r="A84" s="25"/>
      <c r="B84" s="31" t="s">
        <v>93</v>
      </c>
      <c r="C84" s="26" t="s">
        <v>83</v>
      </c>
      <c r="D84" s="52" t="s">
        <v>81</v>
      </c>
      <c r="E84" s="52"/>
      <c r="F84" s="67">
        <v>93347.92</v>
      </c>
      <c r="G84" s="68"/>
      <c r="H84" s="67"/>
      <c r="I84" s="68"/>
      <c r="J84" s="67">
        <f>F84+H84</f>
        <v>93347.92</v>
      </c>
      <c r="K84" s="68"/>
    </row>
    <row r="85" spans="1:11" ht="21.95" customHeight="1" x14ac:dyDescent="0.2">
      <c r="A85" s="25">
        <v>4</v>
      </c>
      <c r="B85" s="23" t="s">
        <v>94</v>
      </c>
      <c r="C85" s="26"/>
      <c r="D85" s="52"/>
      <c r="E85" s="52"/>
      <c r="F85" s="63"/>
      <c r="G85" s="63"/>
      <c r="H85" s="64"/>
      <c r="I85" s="64"/>
      <c r="J85" s="63"/>
      <c r="K85" s="63"/>
    </row>
    <row r="86" spans="1:11" ht="40.15" customHeight="1" x14ac:dyDescent="0.2">
      <c r="A86" s="33"/>
      <c r="B86" s="26" t="s">
        <v>95</v>
      </c>
      <c r="C86" s="26" t="s">
        <v>96</v>
      </c>
      <c r="D86" s="52" t="s">
        <v>81</v>
      </c>
      <c r="E86" s="52"/>
      <c r="F86" s="55">
        <v>1</v>
      </c>
      <c r="G86" s="56"/>
      <c r="H86" s="55"/>
      <c r="I86" s="56"/>
      <c r="J86" s="55">
        <f>F86+H86</f>
        <v>1</v>
      </c>
      <c r="K86" s="56"/>
    </row>
    <row r="87" spans="1:11" ht="60.4" customHeight="1" x14ac:dyDescent="0.2">
      <c r="A87" s="34"/>
      <c r="B87" s="31" t="s">
        <v>97</v>
      </c>
      <c r="C87" s="31" t="s">
        <v>96</v>
      </c>
      <c r="D87" s="58" t="s">
        <v>81</v>
      </c>
      <c r="E87" s="58"/>
      <c r="F87" s="59">
        <v>104.2</v>
      </c>
      <c r="G87" s="60"/>
      <c r="H87" s="61"/>
      <c r="I87" s="62"/>
      <c r="J87" s="61">
        <f>F87+H87</f>
        <v>104.2</v>
      </c>
      <c r="K87" s="62"/>
    </row>
    <row r="88" spans="1:11" ht="68.650000000000006" customHeight="1" x14ac:dyDescent="0.2">
      <c r="A88" s="33"/>
      <c r="B88" s="26" t="s">
        <v>98</v>
      </c>
      <c r="C88" s="26" t="s">
        <v>66</v>
      </c>
      <c r="D88" s="52" t="s">
        <v>81</v>
      </c>
      <c r="E88" s="52"/>
      <c r="F88" s="55">
        <v>357</v>
      </c>
      <c r="G88" s="56"/>
      <c r="H88" s="55"/>
      <c r="I88" s="56"/>
      <c r="J88" s="55">
        <f>F88</f>
        <v>357</v>
      </c>
      <c r="K88" s="56"/>
    </row>
    <row r="89" spans="1:11" ht="33.75" customHeight="1" x14ac:dyDescent="0.2">
      <c r="A89" s="24"/>
      <c r="B89" s="26" t="s">
        <v>99</v>
      </c>
      <c r="C89" s="26" t="s">
        <v>96</v>
      </c>
      <c r="D89" s="52" t="s">
        <v>81</v>
      </c>
      <c r="E89" s="52"/>
      <c r="F89" s="53">
        <v>93</v>
      </c>
      <c r="G89" s="54"/>
      <c r="H89" s="55"/>
      <c r="I89" s="56"/>
      <c r="J89" s="53">
        <f>F89</f>
        <v>93</v>
      </c>
      <c r="K89" s="54"/>
    </row>
    <row r="90" spans="1:11" s="35" customFormat="1" ht="30.2" customHeight="1" x14ac:dyDescent="0.25">
      <c r="A90" s="47" t="s">
        <v>100</v>
      </c>
      <c r="B90" s="47"/>
      <c r="C90" s="8"/>
      <c r="D90" s="8"/>
      <c r="E90" s="8"/>
      <c r="F90" s="8"/>
      <c r="G90" s="8"/>
      <c r="H90" s="8"/>
      <c r="I90" s="8"/>
      <c r="J90" s="8"/>
      <c r="K90" s="8"/>
    </row>
    <row r="91" spans="1:11" s="35" customFormat="1" ht="15.75" customHeight="1" x14ac:dyDescent="0.25">
      <c r="A91" s="36"/>
      <c r="B91" s="8"/>
      <c r="C91" s="8"/>
      <c r="D91" s="8"/>
      <c r="E91" s="37"/>
      <c r="F91" s="38"/>
      <c r="G91" s="38"/>
      <c r="H91" s="57" t="s">
        <v>101</v>
      </c>
      <c r="I91" s="57"/>
      <c r="J91" s="57"/>
      <c r="K91" s="57"/>
    </row>
    <row r="92" spans="1:11" s="35" customFormat="1" ht="45.75" customHeight="1" x14ac:dyDescent="0.25">
      <c r="A92" s="47" t="s">
        <v>102</v>
      </c>
      <c r="B92" s="47"/>
      <c r="C92" s="8"/>
      <c r="D92" s="8"/>
      <c r="E92" s="39" t="s">
        <v>103</v>
      </c>
      <c r="F92" s="40"/>
      <c r="G92" s="40"/>
      <c r="H92" s="48" t="s">
        <v>104</v>
      </c>
      <c r="I92" s="49"/>
      <c r="J92" s="49"/>
      <c r="K92" s="49"/>
    </row>
    <row r="93" spans="1:11" s="35" customFormat="1" ht="29.25" customHeight="1" x14ac:dyDescent="0.25">
      <c r="A93" s="47" t="s">
        <v>105</v>
      </c>
      <c r="B93" s="47"/>
      <c r="C93" s="8"/>
      <c r="D93" s="8"/>
      <c r="E93" s="8"/>
      <c r="F93" s="8"/>
      <c r="G93" s="8"/>
      <c r="H93" s="50"/>
      <c r="I93" s="50"/>
      <c r="J93" s="50"/>
      <c r="K93" s="50"/>
    </row>
    <row r="94" spans="1:11" s="35" customFormat="1" ht="20.25" customHeight="1" x14ac:dyDescent="0.25">
      <c r="A94" s="36"/>
      <c r="B94" s="8"/>
      <c r="C94" s="8"/>
      <c r="D94" s="8"/>
      <c r="E94" s="37"/>
      <c r="F94" s="38"/>
      <c r="G94" s="38"/>
      <c r="H94" s="51" t="s">
        <v>106</v>
      </c>
      <c r="I94" s="51"/>
      <c r="J94" s="51"/>
      <c r="K94" s="51"/>
    </row>
    <row r="95" spans="1:11" s="35" customFormat="1" ht="34.5" customHeight="1" x14ac:dyDescent="0.2">
      <c r="A95" s="36" t="s">
        <v>107</v>
      </c>
      <c r="B95" s="8"/>
      <c r="C95" s="36"/>
      <c r="D95" s="8"/>
      <c r="E95" s="39" t="s">
        <v>103</v>
      </c>
      <c r="F95" s="39"/>
      <c r="G95" s="40"/>
      <c r="H95" s="48" t="s">
        <v>104</v>
      </c>
      <c r="I95" s="49"/>
      <c r="J95" s="49"/>
      <c r="K95" s="49"/>
    </row>
    <row r="96" spans="1:11" ht="15.75" x14ac:dyDescent="0.2">
      <c r="C96" s="36"/>
      <c r="D96" s="8"/>
      <c r="E96" s="5"/>
      <c r="F96" s="5"/>
      <c r="G96" s="8"/>
      <c r="H96" s="44"/>
      <c r="I96" s="44"/>
      <c r="J96" s="44"/>
      <c r="K96" s="44"/>
    </row>
    <row r="97" spans="1:11" ht="21.75" customHeight="1" x14ac:dyDescent="0.2">
      <c r="B97" s="45" t="s">
        <v>108</v>
      </c>
      <c r="C97" s="45"/>
      <c r="D97" s="45"/>
      <c r="E97" s="5"/>
      <c r="F97" s="5"/>
      <c r="G97" s="8"/>
      <c r="H97" s="5"/>
      <c r="I97" s="5"/>
      <c r="J97" s="5"/>
      <c r="K97" s="5"/>
    </row>
    <row r="98" spans="1:11" ht="17.45" customHeight="1" x14ac:dyDescent="0.2">
      <c r="A98" s="41"/>
      <c r="B98" s="42"/>
      <c r="C98" s="43"/>
      <c r="D98" s="43"/>
    </row>
    <row r="99" spans="1:11" x14ac:dyDescent="0.2">
      <c r="A99" s="46"/>
      <c r="B99" s="46"/>
    </row>
  </sheetData>
  <mergeCells count="216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5:H35"/>
    <mergeCell ref="B36:H36"/>
    <mergeCell ref="A38:K38"/>
    <mergeCell ref="A39:K39"/>
    <mergeCell ref="B41:H41"/>
    <mergeCell ref="B42:H42"/>
    <mergeCell ref="A28:K28"/>
    <mergeCell ref="A29:K29"/>
    <mergeCell ref="A30:K30"/>
    <mergeCell ref="A31:K31"/>
    <mergeCell ref="A32:K32"/>
    <mergeCell ref="A33:K33"/>
    <mergeCell ref="B47:C47"/>
    <mergeCell ref="D47:E47"/>
    <mergeCell ref="F47:G47"/>
    <mergeCell ref="H47:I47"/>
    <mergeCell ref="B48:C48"/>
    <mergeCell ref="D48:E48"/>
    <mergeCell ref="F48:G48"/>
    <mergeCell ref="H48:I48"/>
    <mergeCell ref="A44:H44"/>
    <mergeCell ref="A45:I45"/>
    <mergeCell ref="B46:C46"/>
    <mergeCell ref="D46:E46"/>
    <mergeCell ref="F46:G46"/>
    <mergeCell ref="H46:I46"/>
    <mergeCell ref="A51:C51"/>
    <mergeCell ref="D51:E51"/>
    <mergeCell ref="F51:G51"/>
    <mergeCell ref="H51:I51"/>
    <mergeCell ref="A53:H53"/>
    <mergeCell ref="A54:I54"/>
    <mergeCell ref="B49:C49"/>
    <mergeCell ref="D49:E49"/>
    <mergeCell ref="F49:G49"/>
    <mergeCell ref="H49:I49"/>
    <mergeCell ref="B50:C50"/>
    <mergeCell ref="D50:E50"/>
    <mergeCell ref="F50:G50"/>
    <mergeCell ref="H50:I50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D63:E63"/>
    <mergeCell ref="F63:G63"/>
    <mergeCell ref="H63:I63"/>
    <mergeCell ref="J63:K63"/>
    <mergeCell ref="D64:E64"/>
    <mergeCell ref="F64:G64"/>
    <mergeCell ref="H64:I64"/>
    <mergeCell ref="J64:K64"/>
    <mergeCell ref="A60:H60"/>
    <mergeCell ref="D61:E61"/>
    <mergeCell ref="F61:G61"/>
    <mergeCell ref="H61:I61"/>
    <mergeCell ref="J61:K61"/>
    <mergeCell ref="D62:E62"/>
    <mergeCell ref="F62:G62"/>
    <mergeCell ref="H62:I62"/>
    <mergeCell ref="J62:K62"/>
    <mergeCell ref="D65:E65"/>
    <mergeCell ref="F65:G65"/>
    <mergeCell ref="H65:I65"/>
    <mergeCell ref="J65:K65"/>
    <mergeCell ref="L65:P65"/>
    <mergeCell ref="D66:E66"/>
    <mergeCell ref="F66:G66"/>
    <mergeCell ref="H66:I66"/>
    <mergeCell ref="J66:K66"/>
    <mergeCell ref="D69:E69"/>
    <mergeCell ref="F69:G69"/>
    <mergeCell ref="H69:I69"/>
    <mergeCell ref="J69:K69"/>
    <mergeCell ref="D70:E70"/>
    <mergeCell ref="F70:G70"/>
    <mergeCell ref="H70:I70"/>
    <mergeCell ref="J70:K70"/>
    <mergeCell ref="D67:E67"/>
    <mergeCell ref="F67:G67"/>
    <mergeCell ref="H67:I67"/>
    <mergeCell ref="J67:K67"/>
    <mergeCell ref="D68:E68"/>
    <mergeCell ref="F68:G68"/>
    <mergeCell ref="H68:I68"/>
    <mergeCell ref="J68:K68"/>
    <mergeCell ref="D73:E73"/>
    <mergeCell ref="F73:G73"/>
    <mergeCell ref="H73:I73"/>
    <mergeCell ref="J73:K73"/>
    <mergeCell ref="D74:E74"/>
    <mergeCell ref="F74:G74"/>
    <mergeCell ref="H74:I74"/>
    <mergeCell ref="J74:K74"/>
    <mergeCell ref="D71:E71"/>
    <mergeCell ref="F71:G71"/>
    <mergeCell ref="H71:I71"/>
    <mergeCell ref="J71:K71"/>
    <mergeCell ref="D72:E72"/>
    <mergeCell ref="F72:G72"/>
    <mergeCell ref="H72:I72"/>
    <mergeCell ref="J72:K72"/>
    <mergeCell ref="D77:E77"/>
    <mergeCell ref="F77:G77"/>
    <mergeCell ref="H77:I77"/>
    <mergeCell ref="J77:K77"/>
    <mergeCell ref="D78:E78"/>
    <mergeCell ref="F78:G78"/>
    <mergeCell ref="H78:I78"/>
    <mergeCell ref="J78:K78"/>
    <mergeCell ref="D75:E75"/>
    <mergeCell ref="F75:G75"/>
    <mergeCell ref="H75:I75"/>
    <mergeCell ref="J75:K75"/>
    <mergeCell ref="D76:E76"/>
    <mergeCell ref="F76:G76"/>
    <mergeCell ref="H76:I76"/>
    <mergeCell ref="J76:K76"/>
    <mergeCell ref="D81:E81"/>
    <mergeCell ref="F81:G81"/>
    <mergeCell ref="H81:I81"/>
    <mergeCell ref="J81:K81"/>
    <mergeCell ref="D82:E82"/>
    <mergeCell ref="F82:G82"/>
    <mergeCell ref="H82:I82"/>
    <mergeCell ref="J82:K82"/>
    <mergeCell ref="D79:E79"/>
    <mergeCell ref="F79:G79"/>
    <mergeCell ref="H79:I79"/>
    <mergeCell ref="J79:K79"/>
    <mergeCell ref="D80:E80"/>
    <mergeCell ref="F80:G80"/>
    <mergeCell ref="H80:I80"/>
    <mergeCell ref="J80:K80"/>
    <mergeCell ref="D85:E85"/>
    <mergeCell ref="F85:G85"/>
    <mergeCell ref="H85:I85"/>
    <mergeCell ref="J85:K85"/>
    <mergeCell ref="D86:E86"/>
    <mergeCell ref="F86:G86"/>
    <mergeCell ref="H86:I86"/>
    <mergeCell ref="J86:K86"/>
    <mergeCell ref="D83:E83"/>
    <mergeCell ref="F83:G83"/>
    <mergeCell ref="H83:I83"/>
    <mergeCell ref="J83:K83"/>
    <mergeCell ref="D84:E84"/>
    <mergeCell ref="F84:G84"/>
    <mergeCell ref="H84:I84"/>
    <mergeCell ref="J84:K84"/>
    <mergeCell ref="D89:E89"/>
    <mergeCell ref="F89:G89"/>
    <mergeCell ref="H89:I89"/>
    <mergeCell ref="J89:K89"/>
    <mergeCell ref="A90:B90"/>
    <mergeCell ref="H91:K91"/>
    <mergeCell ref="D87:E87"/>
    <mergeCell ref="F87:G87"/>
    <mergeCell ref="H87:I87"/>
    <mergeCell ref="J87:K87"/>
    <mergeCell ref="D88:E88"/>
    <mergeCell ref="F88:G88"/>
    <mergeCell ref="H88:I88"/>
    <mergeCell ref="J88:K88"/>
    <mergeCell ref="H96:K96"/>
    <mergeCell ref="B97:D97"/>
    <mergeCell ref="A99:B99"/>
    <mergeCell ref="A92:B92"/>
    <mergeCell ref="H92:K92"/>
    <mergeCell ref="A93:B93"/>
    <mergeCell ref="H93:K93"/>
    <mergeCell ref="H94:K94"/>
    <mergeCell ref="H95:K95"/>
  </mergeCells>
  <pageMargins left="0.23622047244094491" right="0.23622047244094491" top="0.15748031496062992" bottom="0.15748031496062992" header="0.31496062992125984" footer="0.31496062992125984"/>
  <pageSetup paperSize="9" scale="62" fitToHeight="4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0611023 </vt:lpstr>
      <vt:lpstr>'0611023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2025-09-30T10:35:02Z</dcterms:created>
  <dcterms:modified xsi:type="dcterms:W3CDTF">2025-10-01T13:57:02Z</dcterms:modified>
</cp:coreProperties>
</file>