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110\паспорт освіта\"/>
    </mc:Choice>
  </mc:AlternateContent>
  <bookViews>
    <workbookView xWindow="435" yWindow="75" windowWidth="25245" windowHeight="9105"/>
  </bookViews>
  <sheets>
    <sheet name="0611070" sheetId="1" r:id="rId1"/>
  </sheets>
  <definedNames>
    <definedName name="_xlnm.Print_Area" localSheetId="0">'0611070'!$A$1:$K$93</definedName>
  </definedNames>
  <calcPr calcId="152511"/>
</workbook>
</file>

<file path=xl/calcChain.xml><?xml version="1.0" encoding="utf-8"?>
<calcChain xmlns="http://schemas.openxmlformats.org/spreadsheetml/2006/main">
  <c r="J86" i="1" l="1"/>
  <c r="J85" i="1"/>
  <c r="J84" i="1"/>
  <c r="J83" i="1"/>
  <c r="J82" i="1"/>
  <c r="H80" i="1"/>
  <c r="J80" i="1" s="1"/>
  <c r="H79" i="1"/>
  <c r="F79" i="1"/>
  <c r="H78" i="1"/>
  <c r="F78" i="1"/>
  <c r="J75" i="1"/>
  <c r="F74" i="1"/>
  <c r="J74" i="1" s="1"/>
  <c r="F73" i="1"/>
  <c r="J73" i="1" s="1"/>
  <c r="J72" i="1"/>
  <c r="J79" i="1" s="1"/>
  <c r="J70" i="1"/>
  <c r="J69" i="1"/>
  <c r="J68" i="1"/>
  <c r="J67" i="1"/>
  <c r="J66" i="1"/>
  <c r="J65" i="1"/>
  <c r="H50" i="1"/>
  <c r="F49" i="1"/>
  <c r="F51" i="1" s="1"/>
  <c r="F57" i="1" s="1"/>
  <c r="D48" i="1"/>
  <c r="D51" i="1" s="1"/>
  <c r="D57" i="1" s="1"/>
  <c r="D58" i="1" s="1"/>
  <c r="H49" i="1" l="1"/>
  <c r="H57" i="1"/>
  <c r="H58" i="1" s="1"/>
  <c r="F58" i="1"/>
  <c r="F77" i="1"/>
  <c r="J77" i="1" s="1"/>
  <c r="J78" i="1"/>
  <c r="H48" i="1"/>
  <c r="H51" i="1" s="1"/>
</calcChain>
</file>

<file path=xl/sharedStrings.xml><?xml version="1.0" encoding="utf-8"?>
<sst xmlns="http://schemas.openxmlformats.org/spreadsheetml/2006/main" count="150" uniqueCount="105">
  <si>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</si>
  <si>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2025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</si>
  <si>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</si>
  <si>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</si>
  <si>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</si>
  <si>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</si>
  <si>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</si>
  <si>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</si>
  <si>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0611070    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</si>
  <si>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1070    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</si>
  <si>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0960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</si>
  <si>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 xml:space="preserve"> Надання позашкільної освіти закладами позашкільної освіти, заходи із позашкільної роботи з дітьми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</si>
  <si>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</si>
  <si>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39 844 096,17 гривень, у тому числі загального фонду — 36 769 537,88 гривень та спеціального фонду — 3 074 558,29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</si>
  <si>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</si>
  <si>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 від 28.06.1996 року № 254 к/96-ВР (із змінами і доповненнями)</t>
  </si>
  <si>
    <t>Бюджетний кодекс України від 08.07.2010 року № 2456-VІ (із змінами і доповненнями)</t>
  </si>
  <si>
    <t>Закон України від 26.04.2001 "Про охорону дитинства" № 2402-III  (із змінами і доповненнями)</t>
  </si>
  <si>
    <t>Закон України від 05.09.2017 року № 2145- VІІI  “Про освіту”   (із змінами і доповненнями)</t>
  </si>
  <si>
    <t>Закон України від 22.06.2000 року № 1841-III “Про позашкільну освіту”  (із змінами і доповненнями)</t>
  </si>
  <si>
    <t xml:space="preserve">Закон України від 19.11.2024 року № 4059-IX  "Про Державний бюджет України на 2025 рік" </t>
  </si>
  <si>
    <t>Указ Президента України від 24.02.2022 року № 64/2022 «Про введення воєнного стану в Україні» (із змінами і доповненнями)</t>
  </si>
  <si>
    <t>Наказ Міністерства фінансів України від 20.09.2017 року № 793  "Про затвердження складових Програмної класифікації видатків та кредитування місцевого бюджету"  (із змінами і доповненнями)</t>
  </si>
  <si>
    <t>Наказ Міністерства фінансів України   від 26.08.2014 року № 836 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</si>
  <si>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 Міністерства фінансів України від 26.09.2005 року  № 557 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</si>
  <si>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 Міністерства освіти і науки від 05.11.2009 року № 1010 "Про затвердження Положення про центр, палац, будинок, клуб художньої творчості дітей,  юнацтва та молоді, художньо-естетичної творчості учнівської молоді, дитячої та юнацької  творчості, естетичного виховання"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</si>
  <si>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</si>
  <si>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Постанова Кабінету Міністрів України від 30.08.2002 року № 1298 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</si>
  <si>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</si>
  <si>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 Кабінету Міністрів України  від 28.12.2021 року № 1391 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</si>
  <si>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 КМУ від 05.10.2009 року № 1124 "Про затвердження Положення про центр розвитку дитини"</t>
  </si>
  <si>
    <t>Постанова Кабінету Міністрів України від 21.08.2019 року № 779 "Про організацію інклюзивного навчання в закладах позашкільної освіти" (із змінами і доповненнями)</t>
  </si>
  <si>
    <t>Постанова Кабінету Міністрів України від 06.05.2001 року № 433 "Про затвердження переліку типів позашкільних навчальних закладів і Положення про позашкільний навчальний заклад"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</si>
  <si>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</si>
  <si>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11.12.2024 року № 9 "Про бюджет Хмельницької міської територіальної громади на 2025 рік"</t>
  </si>
  <si>
    <t>Рішення сесії Хмельницької міської ради від 27.03.2025 року № 6 "Про внесення змін до бюджету Хмельницької міської територіальної громади на 2025 рік"</t>
  </si>
  <si>
    <t>Рішення сесії Хмельницької міської ради від 27.06.2025 року № 4 "Про внесення змін до бюджету Хмельницької міської територіальної громади на 2025 рік"</t>
  </si>
  <si>
    <t>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</si>
  <si>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</si>
  <si>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</si>
  <si>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</si>
  <si>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Забезпечення залучення дітей та надання належних умов виховання та рівних можливостей дівчатам та хлопцям у сфері отримання позашкільної освіти</t>
  </si>
  <si>
    <r>
      <t>7. Мета бюджетної програми:</t>
    </r>
    <r>
      <rPr>
        <u/>
        <sz val="12"/>
        <rFont val="Times New Roman"/>
        <family val="1"/>
        <charset val="204"/>
      </rPr>
      <t> Забезпечення розвитку здібностей та обдарувань вихованців, учнів, задоволення їх інтересів, духовних запитів і потреб у професійному визначенні.</t>
    </r>
  </si>
  <si>
    <t> 8.Завдання бюджетної програми:</t>
  </si>
  <si>
    <t>Завдання</t>
  </si>
  <si>
    <t>Забезпечити рівні можливості дівчатам та хлопцям у сфері отримання позашкільної освіти, створити належні умови для збільшення дітей позашкільної освіти.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</si>
  <si>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</si>
  <si>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</si>
  <si>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</si>
  <si>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</si>
  <si>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</si>
  <si>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</si>
  <si>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Забезпечення належного функціонування закладів позашкільної освіти</t>
  </si>
  <si>
    <t>Придбання обладнання і предметів довгострокового користування</t>
  </si>
  <si>
    <t xml:space="preserve">Проведення капітальних ремонтів 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</si>
  <si>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</si>
  <si>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</si>
  <si>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</si>
  <si>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</si>
  <si>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</si>
  <si>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</si>
  <si>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</si>
  <si>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</si>
  <si>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</si>
  <si>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>Кількість закладів</t>
  </si>
  <si>
    <t>од.</t>
  </si>
  <si>
    <t xml:space="preserve">Мережа закладів </t>
  </si>
  <si>
    <t>Кількість класів (гуртків)</t>
  </si>
  <si>
    <t>Усього середньорічне число ставок/штатних одиниць у тому числі:</t>
  </si>
  <si>
    <t>Штатний розпис, тарифікація</t>
  </si>
  <si>
    <t>педагогічного персоналу</t>
  </si>
  <si>
    <t>адмінперсоналу (за умовами оплати віднесених до педагогічного персоналу)</t>
  </si>
  <si>
    <t>спеціалістів</t>
  </si>
  <si>
    <t>робітників</t>
  </si>
  <si>
    <t>продукту</t>
  </si>
  <si>
    <t>Кількість дітей, які отримують позашкільну освіту</t>
  </si>
  <si>
    <t>осіб</t>
  </si>
  <si>
    <t>Чисельність дітей в розрахунку на одну педагогічну ставку</t>
  </si>
  <si>
    <t>Розрахунок</t>
  </si>
  <si>
    <t>Чисельність дітей в розрахунку на одну штатну одиницю</t>
  </si>
  <si>
    <t>Кількість закладів, в яких буде проведений капітальний ремонт</t>
  </si>
  <si>
    <t>Рішення сесії від 27.03.25 року № 6</t>
  </si>
  <si>
    <t>ефективності</t>
  </si>
  <si>
    <t>Витрати на одну дитину, яка отримує позашкільну освіту</t>
  </si>
  <si>
    <t>грн</t>
  </si>
  <si>
    <t>Середня наповнюваність гуртків</t>
  </si>
  <si>
    <t>Кількість дітей на один заклад позашкільної освіти</t>
  </si>
  <si>
    <t>Середні витрати на капітальний ремонт одного закладу</t>
  </si>
  <si>
    <t>якості</t>
  </si>
  <si>
    <t>Відсоток охоплення дітей позашкільною освітою</t>
  </si>
  <si>
    <t>%</t>
  </si>
  <si>
    <t>Динаміка росту власних надходжень в порівнянні з минулим роком</t>
  </si>
  <si>
    <t>Відсоток дітей, які візьмуть участь у тренувально-оздоровчих зборах</t>
  </si>
  <si>
    <t>Відсоток будівельної готовності по утеплення фасаду та сходового майданчика перед Палацом творчості дітей та юнацтва</t>
  </si>
  <si>
    <t xml:space="preserve">Відсоток захищених статей загального фонду видатків 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</si>
  <si>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</si>
  <si>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</si>
  <si>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</si>
  <si>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</si>
  <si>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</si>
  <si>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</si>
  <si>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</si>
  <si>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</si>
  <si>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</si>
  <si>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вересня 2025 року № 178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</si>
</sst>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₴_-;\-* #,##0.00\ _₴_-;_-* &quot;-&quot;??\ _₴_-;_-@_-"/>
    <numFmt numFmtId="164" formatCode="#,##0.00\ _₴"/>
    <numFmt numFmtId="165" formatCode="0.0"/>
    <numFmt numFmtId="166" formatCode="_-* #,##0\ _₴_-;\-* #,##0\ _₴_-;_-* &quot;-&quot;??\ _₴_-;_-@_-"/>
    <numFmt numFmtId="167" formatCode="#,##0\ _₴"/>
    <numFmt numFmtId="168" formatCode="#,##0.0\ _₴"/>
  </numFmts>
  <fonts count="30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</font>
    <font>
      <sz val="8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0" borderId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1" fillId="0" borderId="0"/>
    <xf numFmtId="0" fontId="2" fillId="0" borderId="0"/>
    <xf numFmtId="0" fontId="25" fillId="0" borderId="0"/>
    <xf numFmtId="0" fontId="21" fillId="0" borderId="0"/>
    <xf numFmtId="0" fontId="27" fillId="0" borderId="0"/>
    <xf numFmtId="0" fontId="28" fillId="0" borderId="0"/>
    <xf numFmtId="0" fontId="1" fillId="0" borderId="0"/>
    <xf numFmtId="0" fontId="19" fillId="16" borderId="15" applyNumberFormat="0" applyFont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3" fontId="9" fillId="0" borderId="0" xfId="0" applyNumberFormat="1" applyFont="1" applyFill="1" applyBorder="1" applyAlignment="1">
      <alignment horizontal="center" vertical="center" wrapText="1" shrinkToFit="1"/>
    </xf>
    <xf numFmtId="1" fontId="9" fillId="0" borderId="1" xfId="0" applyNumberFormat="1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1" fontId="14" fillId="0" borderId="0" xfId="0" applyNumberFormat="1" applyFont="1" applyFill="1" applyBorder="1" applyAlignment="1">
      <alignment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vertical="center" wrapText="1" shrinkToFit="1"/>
    </xf>
    <xf numFmtId="4" fontId="9" fillId="0" borderId="0" xfId="0" applyNumberFormat="1" applyFont="1" applyFill="1" applyBorder="1" applyAlignment="1">
      <alignment horizontal="right" vertical="center" wrapText="1" shrinkToFi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 wrapText="1"/>
    </xf>
    <xf numFmtId="4" fontId="0" fillId="0" borderId="0" xfId="0" applyNumberForma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6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1" applyFont="1" applyFill="1" applyBorder="1" applyAlignment="1">
      <alignment horizontal="left" vertical="center" wrapText="1"/>
    </xf>
    <xf numFmtId="168" fontId="3" fillId="0" borderId="3" xfId="1" applyNumberFormat="1" applyFont="1" applyFill="1" applyBorder="1" applyAlignment="1">
      <alignment horizontal="center" vertical="center" wrapText="1"/>
    </xf>
    <xf numFmtId="168" fontId="3" fillId="0" borderId="5" xfId="1" applyNumberFormat="1" applyFont="1" applyFill="1" applyBorder="1" applyAlignment="1">
      <alignment horizontal="center" vertical="center" wrapText="1"/>
    </xf>
    <xf numFmtId="168" fontId="3" fillId="0" borderId="2" xfId="1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 shrinkToFit="1"/>
    </xf>
    <xf numFmtId="3" fontId="9" fillId="0" borderId="5" xfId="0" applyNumberFormat="1" applyFont="1" applyFill="1" applyBorder="1" applyAlignment="1">
      <alignment horizontal="center" vertical="center" wrapText="1" shrinkToFit="1"/>
    </xf>
    <xf numFmtId="1" fontId="9" fillId="0" borderId="3" xfId="0" applyNumberFormat="1" applyFont="1" applyFill="1" applyBorder="1" applyAlignment="1">
      <alignment horizontal="center" vertical="center" wrapText="1" shrinkToFit="1"/>
    </xf>
    <xf numFmtId="1" fontId="9" fillId="0" borderId="5" xfId="0" applyNumberFormat="1" applyFont="1" applyFill="1" applyBorder="1" applyAlignment="1">
      <alignment horizontal="center" vertical="center" wrapText="1" shrinkToFi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 shrinkToFit="1"/>
    </xf>
    <xf numFmtId="43" fontId="9" fillId="0" borderId="2" xfId="0" applyNumberFormat="1" applyFont="1" applyFill="1" applyBorder="1" applyAlignment="1">
      <alignment horizontal="center" vertical="center" wrapText="1" shrinkToFit="1"/>
    </xf>
    <xf numFmtId="43" fontId="3" fillId="0" borderId="2" xfId="0" applyNumberFormat="1" applyFont="1" applyFill="1" applyBorder="1" applyAlignment="1">
      <alignment horizontal="center" vertical="center" wrapText="1" shrinkToFit="1"/>
    </xf>
    <xf numFmtId="166" fontId="9" fillId="0" borderId="2" xfId="0" applyNumberFormat="1" applyFont="1" applyFill="1" applyBorder="1" applyAlignment="1">
      <alignment horizontal="center" vertical="center" wrapText="1" shrinkToFit="1"/>
    </xf>
    <xf numFmtId="0" fontId="3" fillId="0" borderId="3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7" fontId="3" fillId="0" borderId="3" xfId="1" applyNumberFormat="1" applyFont="1" applyFill="1" applyBorder="1" applyAlignment="1">
      <alignment horizontal="center" vertical="center" wrapText="1" shrinkToFit="1"/>
    </xf>
    <xf numFmtId="167" fontId="3" fillId="0" borderId="5" xfId="1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 shrinkToFit="1"/>
    </xf>
    <xf numFmtId="166" fontId="3" fillId="0" borderId="3" xfId="0" applyNumberFormat="1" applyFont="1" applyFill="1" applyBorder="1" applyAlignment="1">
      <alignment horizontal="center" vertical="center" wrapText="1" shrinkToFit="1"/>
    </xf>
    <xf numFmtId="166" fontId="3" fillId="0" borderId="5" xfId="0" applyNumberFormat="1" applyFont="1" applyFill="1" applyBorder="1" applyAlignment="1">
      <alignment horizontal="center" vertical="center" wrapText="1" shrinkToFit="1"/>
    </xf>
    <xf numFmtId="1" fontId="11" fillId="0" borderId="2" xfId="0" applyNumberFormat="1" applyFont="1" applyFill="1" applyBorder="1" applyAlignment="1">
      <alignment horizontal="center" vertical="center" wrapText="1" shrinkToFit="1"/>
    </xf>
    <xf numFmtId="1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 shrinkToFit="1"/>
    </xf>
    <xf numFmtId="4" fontId="3" fillId="0" borderId="5" xfId="0" applyNumberFormat="1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 shrinkToFit="1"/>
    </xf>
    <xf numFmtId="165" fontId="11" fillId="0" borderId="2" xfId="0" applyNumberFormat="1" applyFont="1" applyFill="1" applyBorder="1" applyAlignment="1">
      <alignment horizontal="center" vertical="center" wrapText="1" shrinkToFit="1"/>
    </xf>
    <xf numFmtId="2" fontId="11" fillId="0" borderId="2" xfId="0" applyNumberFormat="1" applyFont="1" applyFill="1" applyBorder="1" applyAlignment="1">
      <alignment horizontal="center" vertical="center" wrapText="1" shrinkToFit="1"/>
    </xf>
    <xf numFmtId="0" fontId="11" fillId="0" borderId="2" xfId="1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center" vertical="center" wrapText="1" shrinkToFit="1"/>
    </xf>
    <xf numFmtId="164" fontId="3" fillId="0" borderId="5" xfId="1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right" vertical="center" wrapText="1" shrinkToFit="1"/>
    </xf>
    <xf numFmtId="4" fontId="9" fillId="0" borderId="2" xfId="0" applyNumberFormat="1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9" fillId="0" borderId="10" xfId="0" applyNumberFormat="1" applyFont="1" applyFill="1" applyBorder="1" applyAlignment="1">
      <alignment vertical="center" wrapText="1" shrinkToFit="1"/>
    </xf>
    <xf numFmtId="4" fontId="9" fillId="0" borderId="0" xfId="0" applyNumberFormat="1" applyFont="1" applyFill="1" applyBorder="1" applyAlignment="1">
      <alignment horizontal="right" vertical="center" wrapText="1" shrinkToFit="1"/>
    </xf>
    <xf numFmtId="4" fontId="2" fillId="0" borderId="0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 vertical="center" wrapText="1"/>
    </xf>
    <xf numFmtId="4" fontId="9" fillId="0" borderId="3" xfId="0" applyNumberFormat="1" applyFont="1" applyFill="1" applyBorder="1" applyAlignment="1">
      <alignment horizontal="right" vertical="center" wrapText="1" shrinkToFit="1"/>
    </xf>
    <xf numFmtId="4" fontId="9" fillId="0" borderId="5" xfId="0" applyNumberFormat="1" applyFont="1" applyFill="1" applyBorder="1" applyAlignment="1">
      <alignment horizontal="right" vertical="center" wrapText="1" shrinkToFi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05"/>
  <sheetViews>
    <sheetView tabSelected="1" view="pageBreakPreview" zoomScale="70" zoomScaleNormal="80" zoomScaleSheetLayoutView="70" workbookViewId="0">
      <selection activeCell="M89" sqref="M89:R115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/>
    <col min="11" max="11" width="14.1640625" style="1" customWidth="1"/>
    <col min="12" max="12" width="16.6640625" style="1" customWidth="1"/>
    <col min="13" max="13" width="22.5" style="1" customWidth="1"/>
    <col min="14" max="14" width="16.1640625" style="1" customWidth="1"/>
    <col min="15" max="15" width="12.1640625" style="1" bestFit="1" customWidth="1"/>
    <col min="16" max="16" width="13" style="1" bestFit="1" customWidth="1"/>
    <col min="17" max="16384" width="9.33203125" style="1"/>
  </cols>
  <sheetData>
    <row r="1" spans="1:14" ht="92.25" customHeight="1" x14ac:dyDescent="0.2">
      <c r="B1" s="2"/>
      <c r="C1" s="2"/>
      <c r="D1" s="2"/>
      <c r="E1" s="2"/>
      <c r="F1" s="2"/>
      <c r="G1" s="135" t="s">
        <v>0</v>
      </c>
      <c r="H1" s="136"/>
      <c r="I1" s="136"/>
      <c r="J1" s="136"/>
      <c r="K1" s="136"/>
    </row>
    <row r="2" spans="1:14" ht="117.75" customHeight="1" x14ac:dyDescent="0.2">
      <c r="B2" s="2"/>
      <c r="C2" s="2"/>
      <c r="D2" s="2"/>
      <c r="E2" s="2"/>
      <c r="F2" s="2"/>
      <c r="G2" s="137" t="s">
        <v>104</v>
      </c>
      <c r="H2" s="137"/>
      <c r="I2" s="137"/>
      <c r="J2" s="137"/>
      <c r="K2" s="137"/>
    </row>
    <row r="3" spans="1:14" ht="37.5" customHeight="1" x14ac:dyDescent="0.2">
      <c r="A3" s="138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4" ht="104.65" customHeight="1" x14ac:dyDescent="0.2">
      <c r="A4" s="3" t="s">
        <v>2</v>
      </c>
      <c r="B4" s="132" t="s">
        <v>3</v>
      </c>
      <c r="C4" s="132"/>
      <c r="D4" s="132"/>
      <c r="E4" s="132"/>
      <c r="F4" s="132"/>
      <c r="G4" s="54" t="s">
        <v>4</v>
      </c>
      <c r="H4" s="54"/>
      <c r="I4" s="54"/>
      <c r="J4" s="54"/>
      <c r="K4" s="54"/>
    </row>
    <row r="5" spans="1:14" ht="107.45" customHeight="1" x14ac:dyDescent="0.2">
      <c r="A5" s="4" t="s">
        <v>5</v>
      </c>
      <c r="B5" s="132" t="s">
        <v>6</v>
      </c>
      <c r="C5" s="132"/>
      <c r="D5" s="132"/>
      <c r="E5" s="132"/>
      <c r="F5" s="132"/>
      <c r="G5" s="132" t="s">
        <v>7</v>
      </c>
      <c r="H5" s="132"/>
      <c r="I5" s="132"/>
      <c r="J5" s="132"/>
      <c r="K5" s="132"/>
    </row>
    <row r="6" spans="1:14" ht="101.25" customHeight="1" x14ac:dyDescent="0.2">
      <c r="A6" s="4" t="s">
        <v>8</v>
      </c>
      <c r="B6" s="54" t="s">
        <v>9</v>
      </c>
      <c r="C6" s="132"/>
      <c r="D6" s="5" t="s">
        <v>10</v>
      </c>
      <c r="E6" s="133" t="s">
        <v>11</v>
      </c>
      <c r="F6" s="132"/>
      <c r="G6" s="54" t="s">
        <v>12</v>
      </c>
      <c r="H6" s="132"/>
      <c r="I6" s="132"/>
      <c r="J6" s="132"/>
      <c r="K6" s="132"/>
    </row>
    <row r="7" spans="1:14" ht="27" customHeight="1" x14ac:dyDescent="0.2">
      <c r="A7" s="111" t="s">
        <v>13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6"/>
      <c r="M7" s="6"/>
      <c r="N7" s="6"/>
    </row>
    <row r="8" spans="1:14" ht="22.15" customHeight="1" x14ac:dyDescent="0.2">
      <c r="A8" s="134" t="s">
        <v>14</v>
      </c>
      <c r="B8" s="134"/>
      <c r="C8" s="134"/>
      <c r="D8" s="134"/>
      <c r="E8" s="134"/>
      <c r="F8" s="134"/>
      <c r="G8" s="134"/>
      <c r="H8" s="134"/>
      <c r="I8" s="7"/>
      <c r="J8" s="7"/>
      <c r="K8" s="7"/>
    </row>
    <row r="9" spans="1:14" ht="19.149999999999999" customHeight="1" x14ac:dyDescent="0.2">
      <c r="A9" s="127" t="s">
        <v>15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</row>
    <row r="10" spans="1:14" ht="20.45" customHeight="1" x14ac:dyDescent="0.2">
      <c r="A10" s="127" t="s">
        <v>16</v>
      </c>
      <c r="B10" s="127"/>
      <c r="C10" s="127"/>
      <c r="D10" s="127"/>
      <c r="E10" s="127"/>
      <c r="F10" s="127"/>
      <c r="G10" s="127"/>
      <c r="H10" s="127"/>
      <c r="I10" s="127"/>
      <c r="J10" s="8"/>
      <c r="K10" s="8"/>
    </row>
    <row r="11" spans="1:14" ht="20.45" customHeight="1" x14ac:dyDescent="0.2">
      <c r="A11" s="127" t="s">
        <v>17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</row>
    <row r="12" spans="1:14" ht="22.15" customHeight="1" x14ac:dyDescent="0.2">
      <c r="A12" s="127" t="s">
        <v>18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4" ht="23.25" customHeight="1" x14ac:dyDescent="0.2">
      <c r="A13" s="127" t="s">
        <v>19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4" ht="23.25" customHeight="1" x14ac:dyDescent="0.2">
      <c r="A14" s="127" t="s">
        <v>20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</row>
    <row r="15" spans="1:14" ht="19.149999999999999" customHeight="1" x14ac:dyDescent="0.2">
      <c r="A15" s="127" t="s">
        <v>21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</row>
    <row r="16" spans="1:14" ht="23.1" customHeight="1" x14ac:dyDescent="0.2">
      <c r="A16" s="127" t="s">
        <v>22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</row>
    <row r="17" spans="1:11" ht="21.75" customHeight="1" x14ac:dyDescent="0.2">
      <c r="A17" s="127" t="s">
        <v>23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</row>
    <row r="18" spans="1:11" ht="31.7" customHeight="1" x14ac:dyDescent="0.2">
      <c r="A18" s="129" t="s">
        <v>24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</row>
    <row r="19" spans="1:11" ht="37.35" customHeight="1" x14ac:dyDescent="0.2">
      <c r="A19" s="129" t="s">
        <v>25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</row>
    <row r="20" spans="1:11" ht="31.7" customHeight="1" x14ac:dyDescent="0.2">
      <c r="A20" s="127" t="s">
        <v>26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</row>
    <row r="21" spans="1:11" ht="42.75" customHeight="1" x14ac:dyDescent="0.2">
      <c r="A21" s="129" t="s">
        <v>27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</row>
    <row r="22" spans="1:11" ht="24" customHeight="1" x14ac:dyDescent="0.2">
      <c r="A22" s="127" t="s">
        <v>28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</row>
    <row r="23" spans="1:11" ht="44.45" customHeight="1" x14ac:dyDescent="0.2">
      <c r="A23" s="129" t="s">
        <v>29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</row>
    <row r="24" spans="1:11" ht="23.25" customHeight="1" x14ac:dyDescent="0.2">
      <c r="A24" s="127" t="s">
        <v>30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</row>
    <row r="25" spans="1:11" ht="23.25" customHeight="1" x14ac:dyDescent="0.2">
      <c r="A25" s="127" t="s">
        <v>31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</row>
    <row r="26" spans="1:11" ht="25.15" customHeight="1" x14ac:dyDescent="0.2">
      <c r="A26" s="127" t="s">
        <v>32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 ht="19.7" customHeight="1" x14ac:dyDescent="0.2">
      <c r="A27" s="127" t="s">
        <v>33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</row>
    <row r="28" spans="1:11" ht="22.7" customHeight="1" x14ac:dyDescent="0.2">
      <c r="A28" s="127" t="s">
        <v>34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</row>
    <row r="29" spans="1:11" ht="22.7" customHeight="1" x14ac:dyDescent="0.2">
      <c r="A29" s="128" t="s">
        <v>35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</row>
    <row r="30" spans="1:11" ht="22.7" customHeight="1" x14ac:dyDescent="0.2">
      <c r="A30" s="128" t="s">
        <v>36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</row>
    <row r="31" spans="1:11" ht="22.7" customHeight="1" x14ac:dyDescent="0.2">
      <c r="A31" s="128" t="s">
        <v>37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</row>
    <row r="32" spans="1:11" ht="23.25" customHeight="1" x14ac:dyDescent="0.2">
      <c r="A32" s="111" t="s">
        <v>38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1" ht="9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18.75" customHeight="1" x14ac:dyDescent="0.2">
      <c r="A34" s="9" t="s">
        <v>39</v>
      </c>
      <c r="B34" s="112" t="s">
        <v>40</v>
      </c>
      <c r="C34" s="112"/>
      <c r="D34" s="112"/>
      <c r="E34" s="112"/>
      <c r="F34" s="112"/>
      <c r="G34" s="112"/>
      <c r="H34" s="112"/>
      <c r="I34" s="10"/>
      <c r="J34" s="10"/>
      <c r="K34" s="10"/>
    </row>
    <row r="35" spans="1:11" ht="20.45" customHeight="1" x14ac:dyDescent="0.2">
      <c r="A35" s="11">
        <v>1</v>
      </c>
      <c r="B35" s="61" t="s">
        <v>41</v>
      </c>
      <c r="C35" s="61"/>
      <c r="D35" s="61"/>
      <c r="E35" s="61"/>
      <c r="F35" s="61"/>
      <c r="G35" s="61"/>
      <c r="H35" s="61"/>
      <c r="I35" s="10"/>
      <c r="J35" s="10"/>
      <c r="K35" s="10"/>
    </row>
    <row r="36" spans="1:11" ht="12.2" customHeight="1" x14ac:dyDescent="0.2">
      <c r="A36" s="12"/>
      <c r="B36" s="3"/>
      <c r="C36" s="3"/>
      <c r="D36" s="3"/>
      <c r="E36" s="3"/>
      <c r="F36" s="3"/>
      <c r="G36" s="3"/>
      <c r="H36" s="3"/>
      <c r="I36" s="10"/>
      <c r="J36" s="10"/>
      <c r="K36" s="10"/>
    </row>
    <row r="37" spans="1:11" ht="23.25" customHeight="1" x14ac:dyDescent="0.2">
      <c r="A37" s="111" t="s">
        <v>42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</row>
    <row r="38" spans="1:11" ht="10.5" hidden="1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ht="15.6" customHeight="1" x14ac:dyDescent="0.2">
      <c r="A39" s="111" t="s">
        <v>43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</row>
    <row r="40" spans="1:11" ht="9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ht="14.25" customHeight="1" x14ac:dyDescent="0.2">
      <c r="A41" s="9" t="s">
        <v>39</v>
      </c>
      <c r="B41" s="112" t="s">
        <v>44</v>
      </c>
      <c r="C41" s="112"/>
      <c r="D41" s="112"/>
      <c r="E41" s="112"/>
      <c r="F41" s="112"/>
      <c r="G41" s="112"/>
      <c r="H41" s="112"/>
      <c r="I41" s="10"/>
      <c r="J41" s="10"/>
      <c r="K41" s="10"/>
    </row>
    <row r="42" spans="1:11" ht="26.45" customHeight="1" x14ac:dyDescent="0.2">
      <c r="A42" s="13">
        <v>1</v>
      </c>
      <c r="B42" s="74" t="s">
        <v>45</v>
      </c>
      <c r="C42" s="114"/>
      <c r="D42" s="114"/>
      <c r="E42" s="114"/>
      <c r="F42" s="114"/>
      <c r="G42" s="114"/>
      <c r="H42" s="75"/>
      <c r="I42" s="10"/>
      <c r="J42" s="10"/>
      <c r="K42" s="10"/>
    </row>
    <row r="43" spans="1:11" ht="8.4499999999999993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 ht="22.7" customHeight="1" x14ac:dyDescent="0.2">
      <c r="A44" s="111" t="s">
        <v>46</v>
      </c>
      <c r="B44" s="111"/>
      <c r="C44" s="111"/>
      <c r="D44" s="111"/>
      <c r="E44" s="111"/>
      <c r="F44" s="111"/>
      <c r="G44" s="111"/>
      <c r="H44" s="111"/>
      <c r="I44" s="10"/>
      <c r="J44" s="10"/>
      <c r="K44" s="10"/>
    </row>
    <row r="45" spans="1:11" ht="16.5" customHeight="1" x14ac:dyDescent="0.2">
      <c r="A45" s="123" t="s">
        <v>47</v>
      </c>
      <c r="B45" s="123"/>
      <c r="C45" s="123"/>
      <c r="D45" s="123"/>
      <c r="E45" s="123"/>
      <c r="F45" s="123"/>
      <c r="G45" s="123"/>
      <c r="H45" s="123"/>
      <c r="I45" s="123"/>
      <c r="J45" s="4"/>
      <c r="K45" s="4"/>
    </row>
    <row r="46" spans="1:11" s="17" customFormat="1" ht="24.75" customHeight="1" x14ac:dyDescent="0.2">
      <c r="A46" s="14" t="s">
        <v>39</v>
      </c>
      <c r="B46" s="112" t="s">
        <v>48</v>
      </c>
      <c r="C46" s="112"/>
      <c r="D46" s="112" t="s">
        <v>49</v>
      </c>
      <c r="E46" s="112"/>
      <c r="F46" s="112" t="s">
        <v>50</v>
      </c>
      <c r="G46" s="112"/>
      <c r="H46" s="112" t="s">
        <v>51</v>
      </c>
      <c r="I46" s="112"/>
      <c r="J46" s="15"/>
      <c r="K46" s="16"/>
    </row>
    <row r="47" spans="1:11" ht="15.75" x14ac:dyDescent="0.2">
      <c r="A47" s="18">
        <v>1</v>
      </c>
      <c r="B47" s="113">
        <v>2</v>
      </c>
      <c r="C47" s="113"/>
      <c r="D47" s="113">
        <v>3</v>
      </c>
      <c r="E47" s="113"/>
      <c r="F47" s="113">
        <v>4</v>
      </c>
      <c r="G47" s="113"/>
      <c r="H47" s="113">
        <v>6</v>
      </c>
      <c r="I47" s="113"/>
      <c r="J47" s="19"/>
      <c r="K47" s="10"/>
    </row>
    <row r="48" spans="1:11" ht="36.75" customHeight="1" x14ac:dyDescent="0.2">
      <c r="A48" s="20">
        <v>1</v>
      </c>
      <c r="B48" s="61" t="s">
        <v>52</v>
      </c>
      <c r="C48" s="61"/>
      <c r="D48" s="115">
        <f>36783932+1985605.88-2000000</f>
        <v>36769537.880000003</v>
      </c>
      <c r="E48" s="115"/>
      <c r="F48" s="115">
        <v>1057860</v>
      </c>
      <c r="G48" s="115"/>
      <c r="H48" s="115">
        <f>D48+F48</f>
        <v>37827397.880000003</v>
      </c>
      <c r="I48" s="115"/>
      <c r="J48" s="21"/>
      <c r="K48" s="10"/>
    </row>
    <row r="49" spans="1:18" ht="32.65" customHeight="1" x14ac:dyDescent="0.2">
      <c r="A49" s="20">
        <v>2</v>
      </c>
      <c r="B49" s="74" t="s">
        <v>53</v>
      </c>
      <c r="C49" s="75"/>
      <c r="D49" s="124">
        <v>0</v>
      </c>
      <c r="E49" s="125"/>
      <c r="F49" s="124">
        <f>410000+50000+99980</f>
        <v>559980</v>
      </c>
      <c r="G49" s="125"/>
      <c r="H49" s="124">
        <f>D49+F49</f>
        <v>559980</v>
      </c>
      <c r="I49" s="125"/>
      <c r="J49" s="21"/>
      <c r="K49" s="10"/>
      <c r="M49" s="121"/>
      <c r="N49" s="121"/>
      <c r="O49" s="121"/>
      <c r="P49" s="121"/>
      <c r="Q49" s="121"/>
      <c r="R49" s="121"/>
    </row>
    <row r="50" spans="1:18" ht="32.65" customHeight="1" x14ac:dyDescent="0.2">
      <c r="A50" s="20">
        <v>3</v>
      </c>
      <c r="B50" s="67" t="s">
        <v>54</v>
      </c>
      <c r="C50" s="67"/>
      <c r="D50" s="124">
        <v>0</v>
      </c>
      <c r="E50" s="125"/>
      <c r="F50" s="124">
        <v>1456718.29</v>
      </c>
      <c r="G50" s="125"/>
      <c r="H50" s="124">
        <f>D50+F50</f>
        <v>1456718.29</v>
      </c>
      <c r="I50" s="125"/>
      <c r="J50" s="21"/>
      <c r="K50" s="10"/>
      <c r="M50" s="22"/>
      <c r="N50" s="22"/>
      <c r="O50" s="22"/>
      <c r="P50" s="22"/>
      <c r="Q50" s="22"/>
      <c r="R50" s="22"/>
    </row>
    <row r="51" spans="1:18" ht="15.75" x14ac:dyDescent="0.2">
      <c r="A51" s="101" t="s">
        <v>55</v>
      </c>
      <c r="B51" s="101"/>
      <c r="C51" s="101"/>
      <c r="D51" s="115">
        <f>SUM(D48:D50)</f>
        <v>36769537.880000003</v>
      </c>
      <c r="E51" s="115"/>
      <c r="F51" s="115">
        <f>SUM(F48:F50)</f>
        <v>3074558.29</v>
      </c>
      <c r="G51" s="115"/>
      <c r="H51" s="115">
        <f>SUM(H48:H50)</f>
        <v>39844096.170000002</v>
      </c>
      <c r="I51" s="115"/>
      <c r="J51" s="10"/>
      <c r="K51" s="10"/>
      <c r="M51" s="121"/>
      <c r="N51" s="121"/>
      <c r="O51" s="121"/>
      <c r="P51" s="121"/>
      <c r="Q51" s="121"/>
      <c r="R51" s="121"/>
    </row>
    <row r="52" spans="1:18" ht="15.75" x14ac:dyDescent="0.2">
      <c r="A52" s="10"/>
      <c r="B52" s="3"/>
      <c r="C52" s="10"/>
      <c r="D52" s="23"/>
      <c r="E52" s="23"/>
      <c r="F52" s="23"/>
      <c r="G52" s="23"/>
      <c r="H52" s="23"/>
      <c r="I52" s="23"/>
      <c r="J52" s="10"/>
      <c r="K52" s="10"/>
      <c r="M52" s="122"/>
      <c r="N52" s="122"/>
      <c r="O52" s="122"/>
      <c r="P52" s="122"/>
      <c r="Q52" s="122"/>
      <c r="R52" s="122"/>
    </row>
    <row r="53" spans="1:18" ht="15.75" x14ac:dyDescent="0.2">
      <c r="A53" s="111" t="s">
        <v>56</v>
      </c>
      <c r="B53" s="111"/>
      <c r="C53" s="111"/>
      <c r="D53" s="111"/>
      <c r="E53" s="111"/>
      <c r="F53" s="111"/>
      <c r="G53" s="111"/>
      <c r="H53" s="111"/>
      <c r="I53" s="10"/>
      <c r="J53" s="10"/>
      <c r="K53" s="10"/>
    </row>
    <row r="54" spans="1:18" ht="16.5" customHeight="1" x14ac:dyDescent="0.2">
      <c r="A54" s="123" t="s">
        <v>47</v>
      </c>
      <c r="B54" s="123"/>
      <c r="C54" s="123"/>
      <c r="D54" s="123"/>
      <c r="E54" s="123"/>
      <c r="F54" s="123"/>
      <c r="G54" s="123"/>
      <c r="H54" s="123"/>
      <c r="I54" s="123"/>
      <c r="J54" s="4"/>
      <c r="K54" s="4"/>
    </row>
    <row r="55" spans="1:18" ht="31.7" customHeight="1" x14ac:dyDescent="0.2">
      <c r="A55" s="112" t="s">
        <v>57</v>
      </c>
      <c r="B55" s="112"/>
      <c r="C55" s="112"/>
      <c r="D55" s="112" t="s">
        <v>49</v>
      </c>
      <c r="E55" s="112"/>
      <c r="F55" s="112" t="s">
        <v>50</v>
      </c>
      <c r="G55" s="112"/>
      <c r="H55" s="112" t="s">
        <v>51</v>
      </c>
      <c r="I55" s="112"/>
      <c r="J55" s="10"/>
      <c r="K55" s="10"/>
    </row>
    <row r="56" spans="1:18" ht="16.5" customHeight="1" x14ac:dyDescent="0.2">
      <c r="A56" s="113">
        <v>1</v>
      </c>
      <c r="B56" s="113"/>
      <c r="C56" s="113"/>
      <c r="D56" s="113">
        <v>2</v>
      </c>
      <c r="E56" s="113"/>
      <c r="F56" s="113">
        <v>3</v>
      </c>
      <c r="G56" s="113"/>
      <c r="H56" s="113">
        <v>4</v>
      </c>
      <c r="I56" s="113"/>
      <c r="J56" s="10"/>
      <c r="K56" s="10"/>
    </row>
    <row r="57" spans="1:18" ht="42" customHeight="1" x14ac:dyDescent="0.2">
      <c r="A57" s="74" t="s">
        <v>58</v>
      </c>
      <c r="B57" s="114"/>
      <c r="C57" s="75"/>
      <c r="D57" s="115">
        <f>D51</f>
        <v>36769537.880000003</v>
      </c>
      <c r="E57" s="115"/>
      <c r="F57" s="116">
        <f>F51</f>
        <v>3074558.29</v>
      </c>
      <c r="G57" s="116"/>
      <c r="H57" s="116">
        <f>F57+D57</f>
        <v>39844096.170000002</v>
      </c>
      <c r="I57" s="116"/>
      <c r="J57" s="10"/>
      <c r="K57" s="10"/>
    </row>
    <row r="58" spans="1:18" ht="21.2" customHeight="1" x14ac:dyDescent="0.2">
      <c r="A58" s="117" t="s">
        <v>55</v>
      </c>
      <c r="B58" s="118"/>
      <c r="C58" s="119"/>
      <c r="D58" s="120">
        <f>SUM(D57:D57)</f>
        <v>36769537.880000003</v>
      </c>
      <c r="E58" s="120"/>
      <c r="F58" s="120">
        <f>SUM(F57:F57)</f>
        <v>3074558.29</v>
      </c>
      <c r="G58" s="120"/>
      <c r="H58" s="120">
        <f>SUM(H57:H57)</f>
        <v>39844096.170000002</v>
      </c>
      <c r="I58" s="120"/>
      <c r="J58" s="10"/>
      <c r="K58" s="10"/>
    </row>
    <row r="59" spans="1:18" ht="10.5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1:18" ht="17.45" customHeight="1" x14ac:dyDescent="0.2">
      <c r="A60" s="111" t="s">
        <v>59</v>
      </c>
      <c r="B60" s="111"/>
      <c r="C60" s="111"/>
      <c r="D60" s="111"/>
      <c r="E60" s="111"/>
      <c r="F60" s="111"/>
      <c r="G60" s="111"/>
      <c r="H60" s="111"/>
      <c r="I60" s="10"/>
      <c r="J60" s="10"/>
      <c r="K60" s="10"/>
    </row>
    <row r="61" spans="1:18" ht="26.45" customHeight="1" x14ac:dyDescent="0.2">
      <c r="A61" s="14" t="s">
        <v>39</v>
      </c>
      <c r="B61" s="14" t="s">
        <v>60</v>
      </c>
      <c r="C61" s="14" t="s">
        <v>61</v>
      </c>
      <c r="D61" s="112" t="s">
        <v>62</v>
      </c>
      <c r="E61" s="112"/>
      <c r="F61" s="112" t="s">
        <v>49</v>
      </c>
      <c r="G61" s="112"/>
      <c r="H61" s="112" t="s">
        <v>50</v>
      </c>
      <c r="I61" s="112"/>
      <c r="J61" s="112" t="s">
        <v>51</v>
      </c>
      <c r="K61" s="112"/>
    </row>
    <row r="62" spans="1:18" s="17" customFormat="1" ht="21.95" customHeight="1" x14ac:dyDescent="0.2">
      <c r="A62" s="18">
        <v>1</v>
      </c>
      <c r="B62" s="18">
        <v>2</v>
      </c>
      <c r="C62" s="18">
        <v>3</v>
      </c>
      <c r="D62" s="113">
        <v>4</v>
      </c>
      <c r="E62" s="113"/>
      <c r="F62" s="113">
        <v>5</v>
      </c>
      <c r="G62" s="113"/>
      <c r="H62" s="113">
        <v>6</v>
      </c>
      <c r="I62" s="113"/>
      <c r="J62" s="113">
        <v>7</v>
      </c>
      <c r="K62" s="72"/>
    </row>
    <row r="63" spans="1:18" ht="19.7" customHeight="1" x14ac:dyDescent="0.2">
      <c r="A63" s="20">
        <v>1</v>
      </c>
      <c r="B63" s="24" t="s">
        <v>63</v>
      </c>
      <c r="C63" s="25"/>
      <c r="D63" s="72"/>
      <c r="E63" s="72"/>
      <c r="F63" s="72"/>
      <c r="G63" s="72"/>
      <c r="H63" s="72"/>
      <c r="I63" s="72"/>
      <c r="J63" s="72"/>
      <c r="K63" s="72"/>
    </row>
    <row r="64" spans="1:18" ht="17.100000000000001" customHeight="1" x14ac:dyDescent="0.2">
      <c r="A64" s="26"/>
      <c r="B64" s="27" t="s">
        <v>64</v>
      </c>
      <c r="C64" s="27" t="s">
        <v>65</v>
      </c>
      <c r="D64" s="61" t="s">
        <v>66</v>
      </c>
      <c r="E64" s="61"/>
      <c r="F64" s="71">
        <v>4</v>
      </c>
      <c r="G64" s="71"/>
      <c r="H64" s="72">
        <v>1</v>
      </c>
      <c r="I64" s="72"/>
      <c r="J64" s="71">
        <v>4</v>
      </c>
      <c r="K64" s="71"/>
    </row>
    <row r="65" spans="1:15" ht="18.399999999999999" customHeight="1" x14ac:dyDescent="0.2">
      <c r="A65" s="26"/>
      <c r="B65" s="27" t="s">
        <v>67</v>
      </c>
      <c r="C65" s="27" t="s">
        <v>65</v>
      </c>
      <c r="D65" s="61" t="s">
        <v>66</v>
      </c>
      <c r="E65" s="61"/>
      <c r="F65" s="71">
        <v>227</v>
      </c>
      <c r="G65" s="71"/>
      <c r="H65" s="72">
        <v>3</v>
      </c>
      <c r="I65" s="72"/>
      <c r="J65" s="71">
        <f t="shared" ref="J65:J85" si="0">F65+H65</f>
        <v>230</v>
      </c>
      <c r="K65" s="71"/>
      <c r="L65" s="95"/>
      <c r="M65" s="60"/>
      <c r="N65" s="60"/>
      <c r="O65" s="60"/>
    </row>
    <row r="66" spans="1:15" s="31" customFormat="1" ht="36" customHeight="1" x14ac:dyDescent="0.2">
      <c r="A66" s="28"/>
      <c r="B66" s="29" t="s">
        <v>68</v>
      </c>
      <c r="C66" s="30" t="s">
        <v>65</v>
      </c>
      <c r="D66" s="104" t="s">
        <v>69</v>
      </c>
      <c r="E66" s="104"/>
      <c r="F66" s="105">
        <v>209.32</v>
      </c>
      <c r="G66" s="105"/>
      <c r="H66" s="105">
        <v>1.8</v>
      </c>
      <c r="I66" s="105"/>
      <c r="J66" s="107">
        <f t="shared" si="0"/>
        <v>211.12</v>
      </c>
      <c r="K66" s="107"/>
    </row>
    <row r="67" spans="1:15" s="31" customFormat="1" ht="27.75" customHeight="1" x14ac:dyDescent="0.2">
      <c r="A67" s="28"/>
      <c r="B67" s="29" t="s">
        <v>70</v>
      </c>
      <c r="C67" s="30" t="s">
        <v>65</v>
      </c>
      <c r="D67" s="104" t="s">
        <v>69</v>
      </c>
      <c r="E67" s="104"/>
      <c r="F67" s="105">
        <v>104.82</v>
      </c>
      <c r="G67" s="105"/>
      <c r="H67" s="105">
        <v>1.8</v>
      </c>
      <c r="I67" s="105"/>
      <c r="J67" s="107">
        <f t="shared" si="0"/>
        <v>106.61999999999999</v>
      </c>
      <c r="K67" s="107"/>
    </row>
    <row r="68" spans="1:15" s="31" customFormat="1" ht="36" customHeight="1" x14ac:dyDescent="0.2">
      <c r="A68" s="28"/>
      <c r="B68" s="29" t="s">
        <v>71</v>
      </c>
      <c r="C68" s="29" t="s">
        <v>65</v>
      </c>
      <c r="D68" s="108" t="s">
        <v>69</v>
      </c>
      <c r="E68" s="108"/>
      <c r="F68" s="109">
        <v>35</v>
      </c>
      <c r="G68" s="110"/>
      <c r="H68" s="105"/>
      <c r="I68" s="105"/>
      <c r="J68" s="107">
        <f t="shared" si="0"/>
        <v>35</v>
      </c>
      <c r="K68" s="107"/>
    </row>
    <row r="69" spans="1:15" s="31" customFormat="1" ht="17.100000000000001" customHeight="1" x14ac:dyDescent="0.2">
      <c r="A69" s="28"/>
      <c r="B69" s="29" t="s">
        <v>72</v>
      </c>
      <c r="C69" s="30" t="s">
        <v>65</v>
      </c>
      <c r="D69" s="104" t="s">
        <v>69</v>
      </c>
      <c r="E69" s="104"/>
      <c r="F69" s="105">
        <v>19</v>
      </c>
      <c r="G69" s="105"/>
      <c r="H69" s="106"/>
      <c r="I69" s="106"/>
      <c r="J69" s="107">
        <f t="shared" si="0"/>
        <v>19</v>
      </c>
      <c r="K69" s="107"/>
    </row>
    <row r="70" spans="1:15" s="31" customFormat="1" ht="19.7" customHeight="1" x14ac:dyDescent="0.2">
      <c r="A70" s="28"/>
      <c r="B70" s="29" t="s">
        <v>73</v>
      </c>
      <c r="C70" s="30" t="s">
        <v>65</v>
      </c>
      <c r="D70" s="104" t="s">
        <v>69</v>
      </c>
      <c r="E70" s="104"/>
      <c r="F70" s="105">
        <v>50.5</v>
      </c>
      <c r="G70" s="105"/>
      <c r="H70" s="106"/>
      <c r="I70" s="106"/>
      <c r="J70" s="107">
        <f t="shared" si="0"/>
        <v>50.5</v>
      </c>
      <c r="K70" s="107"/>
    </row>
    <row r="71" spans="1:15" s="33" customFormat="1" ht="21.75" customHeight="1" x14ac:dyDescent="0.2">
      <c r="A71" s="32">
        <v>2</v>
      </c>
      <c r="B71" s="24" t="s">
        <v>74</v>
      </c>
      <c r="C71" s="27"/>
      <c r="D71" s="61"/>
      <c r="E71" s="61"/>
      <c r="F71" s="100"/>
      <c r="G71" s="100"/>
      <c r="H71" s="101"/>
      <c r="I71" s="101"/>
      <c r="J71" s="102"/>
      <c r="K71" s="103"/>
    </row>
    <row r="72" spans="1:15" ht="39.75" customHeight="1" x14ac:dyDescent="0.2">
      <c r="A72" s="26"/>
      <c r="B72" s="27" t="s">
        <v>75</v>
      </c>
      <c r="C72" s="27" t="s">
        <v>76</v>
      </c>
      <c r="D72" s="61" t="s">
        <v>66</v>
      </c>
      <c r="E72" s="61"/>
      <c r="F72" s="86">
        <v>3585</v>
      </c>
      <c r="G72" s="86"/>
      <c r="H72" s="96">
        <v>30</v>
      </c>
      <c r="I72" s="96"/>
      <c r="J72" s="97">
        <f t="shared" ref="J72:J74" si="1">F72+H72</f>
        <v>3615</v>
      </c>
      <c r="K72" s="98"/>
      <c r="L72" s="95"/>
      <c r="M72" s="60"/>
      <c r="N72" s="60"/>
      <c r="O72" s="60"/>
    </row>
    <row r="73" spans="1:15" ht="39.75" customHeight="1" x14ac:dyDescent="0.2">
      <c r="A73" s="26"/>
      <c r="B73" s="30" t="s">
        <v>77</v>
      </c>
      <c r="C73" s="27" t="s">
        <v>76</v>
      </c>
      <c r="D73" s="61" t="s">
        <v>78</v>
      </c>
      <c r="E73" s="61"/>
      <c r="F73" s="96">
        <f>F72/(F67+F68)</f>
        <v>25.640108711200117</v>
      </c>
      <c r="G73" s="96"/>
      <c r="H73" s="96">
        <v>17</v>
      </c>
      <c r="I73" s="96"/>
      <c r="J73" s="97">
        <f t="shared" si="1"/>
        <v>42.640108711200114</v>
      </c>
      <c r="K73" s="98"/>
    </row>
    <row r="74" spans="1:15" ht="39.75" customHeight="1" x14ac:dyDescent="0.2">
      <c r="A74" s="26"/>
      <c r="B74" s="30" t="s">
        <v>79</v>
      </c>
      <c r="C74" s="27" t="s">
        <v>76</v>
      </c>
      <c r="D74" s="61" t="s">
        <v>78</v>
      </c>
      <c r="E74" s="61"/>
      <c r="F74" s="86">
        <f>F72/F66</f>
        <v>17.126887062870246</v>
      </c>
      <c r="G74" s="86"/>
      <c r="H74" s="99">
        <v>17</v>
      </c>
      <c r="I74" s="99"/>
      <c r="J74" s="99">
        <f t="shared" si="1"/>
        <v>34.126887062870246</v>
      </c>
      <c r="K74" s="99"/>
    </row>
    <row r="75" spans="1:15" ht="39.75" customHeight="1" x14ac:dyDescent="0.2">
      <c r="A75" s="34"/>
      <c r="B75" s="35" t="s">
        <v>80</v>
      </c>
      <c r="C75" s="35" t="s">
        <v>65</v>
      </c>
      <c r="D75" s="87" t="s">
        <v>81</v>
      </c>
      <c r="E75" s="88"/>
      <c r="F75" s="89"/>
      <c r="G75" s="90"/>
      <c r="H75" s="91">
        <v>1</v>
      </c>
      <c r="I75" s="92"/>
      <c r="J75" s="91">
        <f>F75+H75</f>
        <v>1</v>
      </c>
      <c r="K75" s="92"/>
    </row>
    <row r="76" spans="1:15" ht="25.15" customHeight="1" x14ac:dyDescent="0.2">
      <c r="A76" s="26">
        <v>3</v>
      </c>
      <c r="B76" s="24" t="s">
        <v>82</v>
      </c>
      <c r="C76" s="27"/>
      <c r="D76" s="61"/>
      <c r="E76" s="93"/>
      <c r="F76" s="94"/>
      <c r="G76" s="94"/>
      <c r="H76" s="71"/>
      <c r="I76" s="71"/>
      <c r="J76" s="71"/>
      <c r="K76" s="71"/>
    </row>
    <row r="77" spans="1:15" ht="43.5" customHeight="1" x14ac:dyDescent="0.2">
      <c r="A77" s="26"/>
      <c r="B77" s="27" t="s">
        <v>83</v>
      </c>
      <c r="C77" s="27" t="s">
        <v>84</v>
      </c>
      <c r="D77" s="61" t="s">
        <v>78</v>
      </c>
      <c r="E77" s="61"/>
      <c r="F77" s="84">
        <f>ROUND(D48/F72,2)</f>
        <v>10256.5</v>
      </c>
      <c r="G77" s="84"/>
      <c r="H77" s="85">
        <v>7480</v>
      </c>
      <c r="I77" s="85"/>
      <c r="J77" s="84">
        <f>ROUND((F77+H77)/2,2)</f>
        <v>8868.25</v>
      </c>
      <c r="K77" s="84"/>
    </row>
    <row r="78" spans="1:15" ht="25.9" customHeight="1" x14ac:dyDescent="0.2">
      <c r="A78" s="26"/>
      <c r="B78" s="27" t="s">
        <v>85</v>
      </c>
      <c r="C78" s="27" t="s">
        <v>76</v>
      </c>
      <c r="D78" s="74" t="s">
        <v>78</v>
      </c>
      <c r="E78" s="75"/>
      <c r="F78" s="76">
        <f>F72/F65</f>
        <v>15.79295154185022</v>
      </c>
      <c r="G78" s="77"/>
      <c r="H78" s="78">
        <f>H72/H65</f>
        <v>10</v>
      </c>
      <c r="I78" s="79"/>
      <c r="J78" s="86">
        <f>J72/J65</f>
        <v>15.717391304347826</v>
      </c>
      <c r="K78" s="86"/>
    </row>
    <row r="79" spans="1:15" ht="33.75" customHeight="1" x14ac:dyDescent="0.2">
      <c r="A79" s="26"/>
      <c r="B79" s="30" t="s">
        <v>86</v>
      </c>
      <c r="C79" s="27" t="s">
        <v>76</v>
      </c>
      <c r="D79" s="74" t="s">
        <v>78</v>
      </c>
      <c r="E79" s="75"/>
      <c r="F79" s="76">
        <f>F72/F64</f>
        <v>896.25</v>
      </c>
      <c r="G79" s="77"/>
      <c r="H79" s="78">
        <f>H72/H64</f>
        <v>30</v>
      </c>
      <c r="I79" s="79"/>
      <c r="J79" s="80">
        <f>J72/J64</f>
        <v>903.75</v>
      </c>
      <c r="K79" s="81"/>
    </row>
    <row r="80" spans="1:15" ht="40.700000000000003" customHeight="1" x14ac:dyDescent="0.2">
      <c r="A80" s="32"/>
      <c r="B80" s="27" t="s">
        <v>87</v>
      </c>
      <c r="C80" s="27" t="s">
        <v>84</v>
      </c>
      <c r="D80" s="61" t="s">
        <v>78</v>
      </c>
      <c r="E80" s="61"/>
      <c r="F80" s="82"/>
      <c r="G80" s="82"/>
      <c r="H80" s="83">
        <f>F50</f>
        <v>1456718.29</v>
      </c>
      <c r="I80" s="83"/>
      <c r="J80" s="83">
        <f t="shared" ref="J80" si="2">F80+H80</f>
        <v>1456718.29</v>
      </c>
      <c r="K80" s="83"/>
    </row>
    <row r="81" spans="1:18" ht="21.75" customHeight="1" x14ac:dyDescent="0.2">
      <c r="A81" s="26">
        <v>4</v>
      </c>
      <c r="B81" s="24" t="s">
        <v>88</v>
      </c>
      <c r="C81" s="27"/>
      <c r="D81" s="61"/>
      <c r="E81" s="61"/>
      <c r="F81" s="71"/>
      <c r="G81" s="71"/>
      <c r="H81" s="72"/>
      <c r="I81" s="72"/>
      <c r="J81" s="71"/>
      <c r="K81" s="71"/>
    </row>
    <row r="82" spans="1:18" ht="33.950000000000003" customHeight="1" x14ac:dyDescent="0.2">
      <c r="A82" s="26"/>
      <c r="B82" s="27" t="s">
        <v>89</v>
      </c>
      <c r="C82" s="27" t="s">
        <v>90</v>
      </c>
      <c r="D82" s="61" t="s">
        <v>78</v>
      </c>
      <c r="E82" s="61"/>
      <c r="F82" s="66">
        <v>9.5</v>
      </c>
      <c r="G82" s="66"/>
      <c r="H82" s="73"/>
      <c r="I82" s="73"/>
      <c r="J82" s="66">
        <f t="shared" si="0"/>
        <v>9.5</v>
      </c>
      <c r="K82" s="66"/>
      <c r="N82" s="36"/>
    </row>
    <row r="83" spans="1:18" ht="40.700000000000003" customHeight="1" x14ac:dyDescent="0.2">
      <c r="A83" s="37"/>
      <c r="B83" s="27" t="s">
        <v>91</v>
      </c>
      <c r="C83" s="27" t="s">
        <v>90</v>
      </c>
      <c r="D83" s="61" t="s">
        <v>78</v>
      </c>
      <c r="E83" s="61"/>
      <c r="F83" s="66"/>
      <c r="G83" s="66"/>
      <c r="H83" s="66">
        <v>78.3</v>
      </c>
      <c r="I83" s="66"/>
      <c r="J83" s="66">
        <f t="shared" si="0"/>
        <v>78.3</v>
      </c>
      <c r="K83" s="66"/>
      <c r="L83" s="33"/>
    </row>
    <row r="84" spans="1:18" ht="40.700000000000003" customHeight="1" x14ac:dyDescent="0.2">
      <c r="A84" s="25"/>
      <c r="B84" s="30" t="s">
        <v>92</v>
      </c>
      <c r="C84" s="27" t="s">
        <v>90</v>
      </c>
      <c r="D84" s="61" t="s">
        <v>78</v>
      </c>
      <c r="E84" s="61"/>
      <c r="F84" s="64">
        <v>100</v>
      </c>
      <c r="G84" s="65"/>
      <c r="H84" s="64"/>
      <c r="I84" s="65"/>
      <c r="J84" s="66">
        <f t="shared" si="0"/>
        <v>100</v>
      </c>
      <c r="K84" s="66"/>
      <c r="M84" s="60"/>
      <c r="N84" s="60"/>
    </row>
    <row r="85" spans="1:18" ht="66.599999999999994" customHeight="1" x14ac:dyDescent="0.2">
      <c r="A85" s="27"/>
      <c r="B85" s="27" t="s">
        <v>93</v>
      </c>
      <c r="C85" s="27" t="s">
        <v>90</v>
      </c>
      <c r="D85" s="61" t="s">
        <v>78</v>
      </c>
      <c r="E85" s="61"/>
      <c r="F85" s="62"/>
      <c r="G85" s="63"/>
      <c r="H85" s="64">
        <v>100</v>
      </c>
      <c r="I85" s="65"/>
      <c r="J85" s="66">
        <f t="shared" si="0"/>
        <v>100</v>
      </c>
      <c r="K85" s="66"/>
      <c r="M85" s="17"/>
      <c r="N85" s="17"/>
    </row>
    <row r="86" spans="1:18" s="31" customFormat="1" ht="39.4" customHeight="1" x14ac:dyDescent="0.2">
      <c r="A86" s="38"/>
      <c r="B86" s="35" t="s">
        <v>94</v>
      </c>
      <c r="C86" s="35" t="s">
        <v>90</v>
      </c>
      <c r="D86" s="67" t="s">
        <v>78</v>
      </c>
      <c r="E86" s="67"/>
      <c r="F86" s="68">
        <v>95.4</v>
      </c>
      <c r="G86" s="69"/>
      <c r="H86" s="68"/>
      <c r="I86" s="69"/>
      <c r="J86" s="70">
        <f>F86</f>
        <v>95.4</v>
      </c>
      <c r="K86" s="70"/>
    </row>
    <row r="87" spans="1:18" s="41" customFormat="1" ht="32.25" customHeight="1" x14ac:dyDescent="0.25">
      <c r="A87" s="57" t="s">
        <v>95</v>
      </c>
      <c r="B87" s="57"/>
      <c r="C87" s="39"/>
      <c r="D87" s="39"/>
      <c r="E87" s="40"/>
      <c r="F87" s="39"/>
      <c r="G87" s="39"/>
      <c r="H87" s="58" t="s">
        <v>96</v>
      </c>
      <c r="I87" s="58"/>
      <c r="J87" s="58"/>
      <c r="K87" s="58"/>
    </row>
    <row r="88" spans="1:18" s="41" customFormat="1" ht="63.75" customHeight="1" x14ac:dyDescent="0.25">
      <c r="A88" s="57" t="s">
        <v>97</v>
      </c>
      <c r="B88" s="57"/>
      <c r="C88" s="39"/>
      <c r="D88" s="39"/>
      <c r="E88" s="42" t="s">
        <v>98</v>
      </c>
      <c r="F88" s="43"/>
      <c r="G88" s="43"/>
      <c r="H88" s="52" t="s">
        <v>99</v>
      </c>
      <c r="I88" s="53"/>
      <c r="J88" s="53"/>
      <c r="K88" s="53"/>
    </row>
    <row r="89" spans="1:18" s="41" customFormat="1" ht="21.75" customHeight="1" x14ac:dyDescent="0.25">
      <c r="A89" s="57" t="s">
        <v>100</v>
      </c>
      <c r="B89" s="57"/>
      <c r="C89" s="39"/>
      <c r="D89" s="39"/>
      <c r="E89" s="39"/>
      <c r="F89" s="39"/>
      <c r="G89" s="39"/>
      <c r="H89" s="59"/>
      <c r="I89" s="59"/>
      <c r="J89" s="59"/>
      <c r="K89" s="59"/>
    </row>
    <row r="90" spans="1:18" s="41" customFormat="1" ht="21.6" customHeight="1" x14ac:dyDescent="0.25">
      <c r="A90" s="44"/>
      <c r="B90" s="39"/>
      <c r="C90" s="39"/>
      <c r="D90" s="39"/>
      <c r="E90" s="40"/>
      <c r="F90" s="39"/>
      <c r="G90" s="39"/>
      <c r="H90" s="51" t="s">
        <v>101</v>
      </c>
      <c r="I90" s="51"/>
      <c r="J90" s="51"/>
      <c r="K90" s="51"/>
    </row>
    <row r="91" spans="1:18" s="41" customFormat="1" ht="47.25" customHeight="1" x14ac:dyDescent="0.2">
      <c r="A91" s="44" t="s">
        <v>102</v>
      </c>
      <c r="B91" s="39"/>
      <c r="C91" s="44"/>
      <c r="D91" s="39"/>
      <c r="E91" s="42" t="s">
        <v>98</v>
      </c>
      <c r="F91" s="42"/>
      <c r="G91" s="43"/>
      <c r="H91" s="52" t="s">
        <v>99</v>
      </c>
      <c r="I91" s="53"/>
      <c r="J91" s="53"/>
      <c r="K91" s="53"/>
      <c r="M91" s="54"/>
      <c r="N91" s="54"/>
      <c r="O91" s="54"/>
      <c r="P91" s="54"/>
    </row>
    <row r="92" spans="1:18" ht="15.75" customHeight="1" x14ac:dyDescent="0.2">
      <c r="A92" s="45"/>
      <c r="B92" s="55" t="s">
        <v>103</v>
      </c>
      <c r="C92" s="55"/>
      <c r="D92" s="55"/>
      <c r="E92" s="45"/>
      <c r="F92" s="45"/>
      <c r="G92" s="45"/>
      <c r="H92" s="45"/>
      <c r="I92" s="45"/>
      <c r="J92" s="45"/>
      <c r="K92" s="45"/>
      <c r="N92" s="2"/>
      <c r="O92" s="2"/>
    </row>
    <row r="93" spans="1:18" ht="15.75" customHeight="1" x14ac:dyDescent="0.2">
      <c r="A93" s="45"/>
      <c r="B93" s="45"/>
      <c r="C93" s="46"/>
      <c r="D93" s="46"/>
      <c r="E93" s="45"/>
      <c r="F93" s="45"/>
      <c r="G93" s="45"/>
      <c r="H93" s="45"/>
      <c r="I93" s="45"/>
      <c r="J93" s="45"/>
      <c r="K93" s="45"/>
      <c r="M93" s="48"/>
      <c r="N93" s="6"/>
      <c r="O93" s="48"/>
      <c r="P93" s="6"/>
    </row>
    <row r="94" spans="1:18" ht="18.399999999999999" customHeight="1" x14ac:dyDescent="0.2">
      <c r="A94" s="45"/>
      <c r="C94" s="45"/>
      <c r="D94" s="45"/>
      <c r="E94" s="45"/>
      <c r="F94" s="45"/>
      <c r="G94" s="45"/>
      <c r="H94" s="45"/>
      <c r="I94" s="45"/>
      <c r="J94" s="45"/>
      <c r="K94" s="45"/>
      <c r="M94" s="48"/>
      <c r="N94" s="6"/>
      <c r="O94" s="48"/>
      <c r="P94" s="6"/>
    </row>
    <row r="95" spans="1:18" x14ac:dyDescent="0.2">
      <c r="A95" s="56"/>
      <c r="B95" s="56"/>
      <c r="M95" s="48"/>
      <c r="N95" s="47"/>
      <c r="O95" s="47"/>
      <c r="P95" s="31"/>
      <c r="Q95" s="47"/>
      <c r="R95" s="31"/>
    </row>
    <row r="96" spans="1:18" x14ac:dyDescent="0.2">
      <c r="M96" s="49"/>
      <c r="N96" s="50"/>
      <c r="O96" s="50"/>
      <c r="P96" s="41"/>
      <c r="Q96" s="41"/>
      <c r="R96" s="41"/>
    </row>
    <row r="97" spans="13:18" x14ac:dyDescent="0.2">
      <c r="M97" s="49"/>
      <c r="N97" s="50"/>
      <c r="O97" s="50"/>
      <c r="P97" s="41"/>
      <c r="Q97" s="41"/>
      <c r="R97" s="41"/>
    </row>
    <row r="98" spans="13:18" x14ac:dyDescent="0.2">
      <c r="M98" s="48"/>
      <c r="N98" s="6"/>
    </row>
    <row r="99" spans="13:18" x14ac:dyDescent="0.2">
      <c r="M99" s="48"/>
      <c r="N99" s="6"/>
    </row>
    <row r="100" spans="13:18" x14ac:dyDescent="0.2">
      <c r="M100" s="48"/>
      <c r="N100" s="6"/>
    </row>
    <row r="101" spans="13:18" x14ac:dyDescent="0.2">
      <c r="N101" s="6"/>
      <c r="P101" s="6"/>
    </row>
    <row r="103" spans="13:18" x14ac:dyDescent="0.2">
      <c r="N103" s="6"/>
    </row>
    <row r="105" spans="13:18" x14ac:dyDescent="0.2">
      <c r="N105" s="6"/>
    </row>
  </sheetData>
  <mergeCells count="214">
    <mergeCell ref="G1:K1"/>
    <mergeCell ref="G2:K2"/>
    <mergeCell ref="A3:K3"/>
    <mergeCell ref="B4:F4"/>
    <mergeCell ref="G4:K4"/>
    <mergeCell ref="B5:F5"/>
    <mergeCell ref="G5:K5"/>
    <mergeCell ref="A10:I10"/>
    <mergeCell ref="A11:K11"/>
    <mergeCell ref="A12:K12"/>
    <mergeCell ref="A13:K13"/>
    <mergeCell ref="A14:K14"/>
    <mergeCell ref="A15:K15"/>
    <mergeCell ref="B6:C6"/>
    <mergeCell ref="E6:F6"/>
    <mergeCell ref="G6:K6"/>
    <mergeCell ref="A7:K7"/>
    <mergeCell ref="A8:H8"/>
    <mergeCell ref="A9:K9"/>
    <mergeCell ref="A22:K22"/>
    <mergeCell ref="A23:K23"/>
    <mergeCell ref="A24:K24"/>
    <mergeCell ref="A25:K25"/>
    <mergeCell ref="A26:K26"/>
    <mergeCell ref="A27:K27"/>
    <mergeCell ref="A16:K16"/>
    <mergeCell ref="A17:K17"/>
    <mergeCell ref="A18:K18"/>
    <mergeCell ref="A19:K19"/>
    <mergeCell ref="A20:K20"/>
    <mergeCell ref="A21:K21"/>
    <mergeCell ref="B35:H35"/>
    <mergeCell ref="A37:K37"/>
    <mergeCell ref="A39:K39"/>
    <mergeCell ref="B41:H41"/>
    <mergeCell ref="B42:H42"/>
    <mergeCell ref="A44:H44"/>
    <mergeCell ref="A28:K28"/>
    <mergeCell ref="A29:K29"/>
    <mergeCell ref="A30:K30"/>
    <mergeCell ref="A31:K31"/>
    <mergeCell ref="A32:K32"/>
    <mergeCell ref="B34:H34"/>
    <mergeCell ref="A45:I45"/>
    <mergeCell ref="B46:C46"/>
    <mergeCell ref="D46:E46"/>
    <mergeCell ref="F46:G46"/>
    <mergeCell ref="H46:I46"/>
    <mergeCell ref="B47:C47"/>
    <mergeCell ref="D47:E47"/>
    <mergeCell ref="F47:G47"/>
    <mergeCell ref="H47:I47"/>
    <mergeCell ref="M49:N49"/>
    <mergeCell ref="O49:P49"/>
    <mergeCell ref="Q49:R49"/>
    <mergeCell ref="B50:C50"/>
    <mergeCell ref="D50:E50"/>
    <mergeCell ref="F50:G50"/>
    <mergeCell ref="H50:I50"/>
    <mergeCell ref="B48:C48"/>
    <mergeCell ref="D48:E48"/>
    <mergeCell ref="F48:G48"/>
    <mergeCell ref="H48:I48"/>
    <mergeCell ref="B49:C49"/>
    <mergeCell ref="D49:E49"/>
    <mergeCell ref="F49:G49"/>
    <mergeCell ref="H49:I49"/>
    <mergeCell ref="Q51:R51"/>
    <mergeCell ref="M52:N52"/>
    <mergeCell ref="O52:P52"/>
    <mergeCell ref="Q52:R52"/>
    <mergeCell ref="A53:H53"/>
    <mergeCell ref="A54:I54"/>
    <mergeCell ref="A51:C51"/>
    <mergeCell ref="D51:E51"/>
    <mergeCell ref="F51:G51"/>
    <mergeCell ref="H51:I51"/>
    <mergeCell ref="M51:N51"/>
    <mergeCell ref="O51:P51"/>
    <mergeCell ref="A57:C57"/>
    <mergeCell ref="D57:E57"/>
    <mergeCell ref="F57:G57"/>
    <mergeCell ref="H57:I57"/>
    <mergeCell ref="A58:C58"/>
    <mergeCell ref="D58:E58"/>
    <mergeCell ref="F58:G58"/>
    <mergeCell ref="H58:I58"/>
    <mergeCell ref="A55:C55"/>
    <mergeCell ref="D55:E55"/>
    <mergeCell ref="F55:G55"/>
    <mergeCell ref="H55:I55"/>
    <mergeCell ref="A56:C56"/>
    <mergeCell ref="D56:E56"/>
    <mergeCell ref="F56:G56"/>
    <mergeCell ref="H56:I56"/>
    <mergeCell ref="A60:H60"/>
    <mergeCell ref="D61:E61"/>
    <mergeCell ref="F61:G61"/>
    <mergeCell ref="H61:I61"/>
    <mergeCell ref="J61:K61"/>
    <mergeCell ref="D62:E62"/>
    <mergeCell ref="F62:G62"/>
    <mergeCell ref="H62:I62"/>
    <mergeCell ref="J62:K62"/>
    <mergeCell ref="L65:O65"/>
    <mergeCell ref="D66:E66"/>
    <mergeCell ref="F66:G66"/>
    <mergeCell ref="H66:I66"/>
    <mergeCell ref="J66:K66"/>
    <mergeCell ref="D63:E63"/>
    <mergeCell ref="F63:G63"/>
    <mergeCell ref="H63:I63"/>
    <mergeCell ref="J63:K63"/>
    <mergeCell ref="D64:E64"/>
    <mergeCell ref="F64:G64"/>
    <mergeCell ref="H64:I64"/>
    <mergeCell ref="J64:K64"/>
    <mergeCell ref="D67:E67"/>
    <mergeCell ref="F67:G67"/>
    <mergeCell ref="H67:I67"/>
    <mergeCell ref="J67:K67"/>
    <mergeCell ref="D68:E68"/>
    <mergeCell ref="F68:G68"/>
    <mergeCell ref="H68:I68"/>
    <mergeCell ref="J68:K68"/>
    <mergeCell ref="D65:E65"/>
    <mergeCell ref="F65:G65"/>
    <mergeCell ref="H65:I65"/>
    <mergeCell ref="J65:K65"/>
    <mergeCell ref="D71:E71"/>
    <mergeCell ref="F71:G71"/>
    <mergeCell ref="H71:I71"/>
    <mergeCell ref="J71:K71"/>
    <mergeCell ref="D72:E72"/>
    <mergeCell ref="F72:G72"/>
    <mergeCell ref="H72:I72"/>
    <mergeCell ref="J72:K72"/>
    <mergeCell ref="D69:E69"/>
    <mergeCell ref="F69:G69"/>
    <mergeCell ref="H69:I69"/>
    <mergeCell ref="J69:K69"/>
    <mergeCell ref="D70:E70"/>
    <mergeCell ref="F70:G70"/>
    <mergeCell ref="H70:I70"/>
    <mergeCell ref="J70:K70"/>
    <mergeCell ref="D75:E75"/>
    <mergeCell ref="F75:G75"/>
    <mergeCell ref="H75:I75"/>
    <mergeCell ref="J75:K75"/>
    <mergeCell ref="D76:E76"/>
    <mergeCell ref="F76:G76"/>
    <mergeCell ref="H76:I76"/>
    <mergeCell ref="J76:K76"/>
    <mergeCell ref="L72:O72"/>
    <mergeCell ref="D73:E73"/>
    <mergeCell ref="F73:G73"/>
    <mergeCell ref="H73:I73"/>
    <mergeCell ref="J73:K73"/>
    <mergeCell ref="D74:E74"/>
    <mergeCell ref="F74:G74"/>
    <mergeCell ref="H74:I74"/>
    <mergeCell ref="J74:K74"/>
    <mergeCell ref="D79:E79"/>
    <mergeCell ref="F79:G79"/>
    <mergeCell ref="H79:I79"/>
    <mergeCell ref="J79:K79"/>
    <mergeCell ref="D80:E80"/>
    <mergeCell ref="F80:G80"/>
    <mergeCell ref="H80:I80"/>
    <mergeCell ref="J80:K80"/>
    <mergeCell ref="D77:E77"/>
    <mergeCell ref="F77:G77"/>
    <mergeCell ref="H77:I77"/>
    <mergeCell ref="J77:K77"/>
    <mergeCell ref="D78:E78"/>
    <mergeCell ref="F78:G78"/>
    <mergeCell ref="H78:I78"/>
    <mergeCell ref="J78:K78"/>
    <mergeCell ref="D83:E83"/>
    <mergeCell ref="F83:G83"/>
    <mergeCell ref="H83:I83"/>
    <mergeCell ref="J83:K83"/>
    <mergeCell ref="D84:E84"/>
    <mergeCell ref="F84:G84"/>
    <mergeCell ref="H84:I84"/>
    <mergeCell ref="J84:K84"/>
    <mergeCell ref="D81:E81"/>
    <mergeCell ref="F81:G81"/>
    <mergeCell ref="H81:I81"/>
    <mergeCell ref="J81:K81"/>
    <mergeCell ref="D82:E82"/>
    <mergeCell ref="F82:G82"/>
    <mergeCell ref="H82:I82"/>
    <mergeCell ref="J82:K82"/>
    <mergeCell ref="M84:N84"/>
    <mergeCell ref="D85:E85"/>
    <mergeCell ref="F85:G85"/>
    <mergeCell ref="H85:I85"/>
    <mergeCell ref="J85:K85"/>
    <mergeCell ref="D86:E86"/>
    <mergeCell ref="F86:G86"/>
    <mergeCell ref="H86:I86"/>
    <mergeCell ref="J86:K86"/>
    <mergeCell ref="H90:K90"/>
    <mergeCell ref="H91:K91"/>
    <mergeCell ref="M91:P91"/>
    <mergeCell ref="B92:D92"/>
    <mergeCell ref="A95:B95"/>
    <mergeCell ref="A87:B87"/>
    <mergeCell ref="H87:K87"/>
    <mergeCell ref="A88:B88"/>
    <mergeCell ref="H88:K88"/>
    <mergeCell ref="A89:B89"/>
    <mergeCell ref="H89:K89"/>
  </mergeCells>
  <pageMargins left="0.62992125984251968" right="0.23622047244094491" top="0.35433070866141736" bottom="0.15748031496062992" header="0.31496062992125984" footer="0.31496062992125984"/>
  <pageSetup paperSize="9" scale="62" fitToHeight="4" orientation="landscape" r:id="rId1"/>
  <rowBreaks count="1" manualBreakCount="1">
    <brk id="2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0611070</vt:lpstr>
      <vt:lpstr>'0611070'!Область_друку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2025-09-30T10:36:28Z</dcterms:created>
  <dcterms:modified xsi:type="dcterms:W3CDTF">2025-10-01T13:57:40Z</dcterms:modified>
</cp:coreProperties>
</file>