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M-18\Pochta\2025\грудень\0512\освіта\"/>
    </mc:Choice>
  </mc:AlternateContent>
  <bookViews>
    <workbookView xWindow="435" yWindow="75" windowWidth="25245" windowHeight="9105"/>
  </bookViews>
  <sheets>
    <sheet name="0611141 " sheetId="1" r:id="rId1"/>
  </sheets>
  <definedNames>
    <definedName name="_xlnm.Print_Area" localSheetId="0">'0611141 '!$A$1:$K$95</definedName>
  </definedNames>
  <calcPr calcId="152511"/>
</workbook>
</file>

<file path=xl/calcChain.xml><?xml version="1.0" encoding="utf-8"?>
<calcChain xmlns="http://schemas.openxmlformats.org/spreadsheetml/2006/main">
  <c r="J87" i="1" l="1"/>
  <c r="F86" i="1"/>
  <c r="J86" i="1" s="1"/>
  <c r="J85" i="1"/>
  <c r="J84" i="1"/>
  <c r="J83" i="1"/>
  <c r="F80" i="1"/>
  <c r="J80" i="1" s="1"/>
  <c r="F79" i="1"/>
  <c r="J79" i="1" s="1"/>
  <c r="J75" i="1"/>
  <c r="J74" i="1"/>
  <c r="J73" i="1"/>
  <c r="J72" i="1"/>
  <c r="J71" i="1"/>
  <c r="J69" i="1"/>
  <c r="H69" i="1"/>
  <c r="H78" i="1" s="1"/>
  <c r="J78" i="1" s="1"/>
  <c r="F68" i="1"/>
  <c r="J68" i="1" s="1"/>
  <c r="J67" i="1"/>
  <c r="J66" i="1"/>
  <c r="J65" i="1"/>
  <c r="F64" i="1"/>
  <c r="J64" i="1" s="1"/>
  <c r="J63" i="1"/>
  <c r="J62" i="1"/>
  <c r="J61" i="1"/>
  <c r="J60" i="1"/>
  <c r="D46" i="1"/>
  <c r="H46" i="1" s="1"/>
  <c r="F45" i="1"/>
  <c r="D45" i="1"/>
  <c r="D44" i="1"/>
  <c r="H44" i="1" s="1"/>
  <c r="D43" i="1"/>
  <c r="F77" i="1" s="1"/>
  <c r="J77" i="1" s="1"/>
  <c r="H43" i="1" l="1"/>
  <c r="F81" i="1"/>
  <c r="J81" i="1" s="1"/>
  <c r="H45" i="1"/>
  <c r="D47" i="1"/>
  <c r="D53" i="1" s="1"/>
  <c r="D54" i="1" s="1"/>
  <c r="H47" i="1"/>
  <c r="F47" i="1"/>
  <c r="F53" i="1" s="1"/>
  <c r="F54" i="1" l="1"/>
  <c r="H53" i="1"/>
  <c r="H54" i="1" s="1"/>
</calcChain>
</file>

<file path=xl/comments1.xml><?xml version="1.0" encoding="utf-8"?>
<comments xmlns="http://schemas.openxmlformats.org/spreadsheetml/2006/main">
  <authors>
    <author>PC3</author>
  </authors>
  <commentList>
    <comment ref="D44" authorId="0" shapeId="0">
      <text>
        <r>
          <rPr>
            <b/>
            <sz val="9"/>
            <color indexed="81"/>
            <rFont val="Tahoma"/>
            <family val="2"/>
            <charset val="204"/>
          </rPr>
          <t>PC3:</t>
        </r>
        <r>
          <rPr>
            <sz val="9"/>
            <color indexed="81"/>
            <rFont val="Tahoma"/>
            <family val="2"/>
            <charset val="204"/>
          </rPr>
          <t xml:space="preserve">
2240 – 1 133 132 (518 232-заходи; 590 200 - перевезення; 24 700 - проживання) 
2210 - заходи - 239 188 грн(133 888–Погоржевський, 11 200 – Барабаш,50 000 – Петрук, 44 100 - книга) </t>
        </r>
      </text>
    </comment>
    <comment ref="H69" authorId="0" shapeId="0">
      <text>
        <r>
          <rPr>
            <b/>
            <sz val="9"/>
            <color indexed="81"/>
            <rFont val="Tahoma"/>
            <family val="2"/>
            <charset val="204"/>
          </rPr>
          <t>PC3:</t>
        </r>
        <r>
          <rPr>
            <sz val="9"/>
            <color indexed="81"/>
            <rFont val="Tahoma"/>
            <family val="2"/>
            <charset val="204"/>
          </rPr>
          <t xml:space="preserve">
2 фонд: принтер - 1 шт (14 000), компютер в комплекті - 2 шт (33 335); 7фонд: принтер 2 шт (50 000)</t>
        </r>
      </text>
    </comment>
  </commentList>
</comments>
</file>

<file path=xl/sharedStrings.xml><?xml version="1.0" encoding="utf-8"?>
<sst xmlns="http://schemas.openxmlformats.org/spreadsheetml/2006/main" count="162" uniqueCount="110">
  <si>
    <t xml:space="preserve">ЗАТВЕРДЖЕНО
Наказ Міністерства фінансів України
26 серпня 2014 року № 836
(у редакції наказу Міністерства фінансів України
від 01 листопада 2022 року № 359)
</t>
  </si>
  <si>
    <t>ПАСПОРТ
бюджетної програми місцевого бюджету на 2025 рік</t>
  </si>
  <si>
    <r>
      <rPr>
        <vertAlign val="superscript"/>
        <sz val="12"/>
        <rFont val="Times New Roman"/>
        <family val="1"/>
        <charset val="204"/>
      </rPr>
      <t xml:space="preserve">1.  </t>
    </r>
    <r>
      <rPr>
        <u/>
        <sz val="12"/>
        <rFont val="Times New Roman"/>
        <family val="1"/>
        <charset val="204"/>
      </rPr>
      <t xml:space="preserve">0600000
</t>
    </r>
    <r>
      <rPr>
        <sz val="12"/>
        <rFont val="Times New Roman"/>
        <family val="1"/>
        <charset val="204"/>
      </rPr>
      <t>(код Програмної класифікації видатків 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</si>
  <si>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Департамент освіти та науки  Хмельницької міської ради                  
</t>
    </r>
    <r>
      <rPr>
        <sz val="12"/>
        <rFont val="Times New Roman"/>
        <family val="1"/>
        <charset val="204"/>
      </rPr>
      <t>(найменування головного розпорядника коштів місцевого бюджету)</t>
    </r>
  </si>
  <si>
    <r>
      <t>_</t>
    </r>
    <r>
      <rPr>
        <u/>
        <sz val="12"/>
        <rFont val="Times New Roman"/>
        <family val="1"/>
        <charset val="204"/>
      </rPr>
      <t>02146920</t>
    </r>
    <r>
      <rPr>
        <sz val="12"/>
        <rFont val="Times New Roman"/>
        <family val="1"/>
        <charset val="204"/>
      </rPr>
      <t xml:space="preserve">
(код за ЄДРПОУ)</t>
    </r>
  </si>
  <si>
    <r>
      <rPr>
        <vertAlign val="superscript"/>
        <sz val="12"/>
        <rFont val="Times New Roman"/>
        <family val="1"/>
        <charset val="204"/>
      </rPr>
      <t xml:space="preserve">2. </t>
    </r>
    <r>
      <rPr>
        <u/>
        <sz val="12"/>
        <rFont val="Times New Roman"/>
        <family val="1"/>
        <charset val="204"/>
      </rPr>
      <t xml:space="preserve">0610000     
</t>
    </r>
    <r>
      <rPr>
        <sz val="12"/>
        <rFont val="Times New Roman"/>
        <family val="1"/>
        <charset val="204"/>
      </rPr>
      <t>(код Програмної класифікації видатків
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</si>
  <si>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Департамент освіти та науки  Хмельницької міської ради                
</t>
    </r>
    <r>
      <rPr>
        <sz val="12"/>
        <rFont val="Times New Roman"/>
        <family val="1"/>
        <charset val="204"/>
      </rPr>
      <t>(найменування відповідального виконавця коштів місцевого бюджету)</t>
    </r>
  </si>
  <si>
    <r>
      <t>_</t>
    </r>
    <r>
      <rPr>
        <u/>
        <sz val="12"/>
        <rFont val="Times New Roman"/>
        <family val="1"/>
        <charset val="204"/>
      </rPr>
      <t xml:space="preserve">02146920    
</t>
    </r>
    <r>
      <rPr>
        <sz val="12"/>
        <rFont val="Times New Roman"/>
        <family val="1"/>
        <charset val="204"/>
      </rPr>
      <t>(код за ЄДРПОУ)</t>
    </r>
  </si>
  <si>
    <r>
      <t xml:space="preserve">3. </t>
    </r>
    <r>
      <rPr>
        <u/>
        <sz val="12"/>
        <rFont val="Times New Roman"/>
        <family val="1"/>
        <charset val="204"/>
      </rPr>
      <t xml:space="preserve">0611141
</t>
    </r>
    <r>
      <rPr>
        <sz val="12"/>
        <rFont val="Times New Roman"/>
        <family val="1"/>
        <charset val="204"/>
      </rPr>
      <t>(код Програмної класифікації видатків 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</si>
  <si>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 1141 
</t>
    </r>
    <r>
      <rPr>
        <sz val="12"/>
        <rFont val="Times New Roman"/>
        <family val="1"/>
        <charset val="204"/>
      </rPr>
      <t>(код Типової програмної класифікації видатків
та кредитування місцевого бюджету)</t>
    </r>
  </si>
  <si>
    <r>
      <rPr>
        <u/>
        <sz val="12"/>
        <rFont val="Times New Roman"/>
        <family val="1"/>
        <charset val="204"/>
      </rPr>
      <t xml:space="preserve">        0990            
</t>
    </r>
    <r>
      <rPr>
        <sz val="12"/>
        <rFont val="Times New Roman"/>
        <family val="1"/>
        <charset val="204"/>
      </rPr>
      <t>(код Функціональної класифікації видатків та кредитування бюджету)</t>
    </r>
  </si>
  <si>
    <t>Забезпечення діяльності інших закладів у сфері освіти</t>
  </si>
  <si>
    <r>
      <rPr>
        <u/>
        <sz val="12"/>
        <rFont val="Times New Roman"/>
        <family val="1"/>
        <charset val="204"/>
      </rPr>
      <t xml:space="preserve">2256400000
</t>
    </r>
    <r>
      <rPr>
        <sz val="12"/>
        <rFont val="Times New Roman"/>
        <family val="1"/>
        <charset val="204"/>
      </rPr>
      <t>(код бюджету)</t>
    </r>
  </si>
  <si>
    <r>
      <t xml:space="preserve">
4. Обсяг бюджетних призначень / бюджетних асигнувань — 28 226 733,64 гривень, у тому числі загального фонду — 27 873 473,64 гривень та спеціального фонду — 353 260,00 гривень.
</t>
    </r>
    <r>
      <rPr>
        <sz val="12"/>
        <rFont val="Times New Roman"/>
        <family val="1"/>
      </rPr>
      <t/>
    </r>
  </si>
  <si>
    <t>5. Підстави для виконання бюджетної програми:</t>
  </si>
  <si>
    <t>Конституція України від 28.06.1996 року № 254к/96-ВР  (із змінами і доповненнями)</t>
  </si>
  <si>
    <t>Бюджетний кодекс України  від 08.07.2010 року № 2456-VІ (із змінами і доповненнями)</t>
  </si>
  <si>
    <t>Закон України  від 05.09.2017 року № 2145- VІІI “Про освіту” (із змінами і доповненнями)</t>
  </si>
  <si>
    <t xml:space="preserve">Закон України від 19.11.2024 року № 4059-IX  "Про Державний бюджет України на 2025 рік" </t>
  </si>
  <si>
    <t>Наказ Міністерства фінансів України від 26.08.2014 року  № 836 “Про деякі питання запровадження програмно-цільового  методу складання та виконання місцевих бюджетів”  (із змінами і доповненнями)</t>
  </si>
  <si>
    <t>Наказ Міністерства фінансів України від 20.09.2017 року  № 793 "Про затвердження складових Програмної класифікації видатків та кредитування місцевого бюджету"  (із змінами і доповненнями)</t>
  </si>
  <si>
    <t>Наказ Міністерства фінансів України від 15.04.1993 року  № 102  "Про затвердження Інструкції про порядок обчислення заробітної плати працівників освіти "  (із змінами і доповненнями)</t>
  </si>
  <si>
    <t>Наказ Міністерства освіти і науки України  від 16.04.2024 року № 521  "Про затвердження Типового переліку результативних показників бюджетних програм місцевих бюджетів у галузі «Освіта»"  (із змінами і доповненнями)</t>
  </si>
  <si>
    <t>Наказ Міністерства фінансів України від 26.09.2005 року № 557 "Про впорядкування умов оплати праці та затвердження схем тарифних розрядів працівників навчальних закладів, установ освіти та наукових установ"  (із змінами і доповненнями)</t>
  </si>
  <si>
    <t>Постанова Кабінету Міністрів України від 30.08.2002 року № 1298  “Про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сфери" (із змінами і доповненнями)</t>
  </si>
  <si>
    <t>Постанова Кабінету Міністрів України від 14.12.2016 року № 974  “Про внесення зміни у додаток 2 до постанови Кабінету Міністрів України  від 30 серпня 2002 р. № 1298”</t>
  </si>
  <si>
    <t>Рішення сесії Хмельницької міської ради від 15.12.2021 року № 50  "Про затвердження Програми розвитку освіти Хмельницької міської територіальної громади на 2022-2026 роки" (зі змінами)</t>
  </si>
  <si>
    <t>Рішення сесії Хмельницької міської ради від 11.12.2024 року № 9 "Про бюджет Хмельницької міської територіальної громади на 2025 рік"</t>
  </si>
  <si>
    <t>Рішення сесії Хмельницької міської ради від 27.03.2025 року № 6 "Про внесення змін до бюджету Хмельницької міської територіальної громади на 2025 рік"</t>
  </si>
  <si>
    <t>Рішення сесії Хмельницької міської ради від 27.06.2025 року № 4 "Про внесення змін до бюджету Хмельницької міської територіальної громади на 2025 рік"</t>
  </si>
  <si>
    <t>Рішення сесії Хмельницької міської ради від 11.09.2025 року № 2 "Про внесення змін до бюджету Хмельницької міської територіальної громади на 2025 рік"</t>
  </si>
  <si>
    <t>Рішення сесії Хмельницької міської ради від 20.11.2025 року № 4 "Про внесення змін до бюджету Хмельницької міської територіальної громади на 2025 рік"</t>
  </si>
  <si>
    <t>6. Цілі державної політики, на досягнення яких спрямована реалізація бюджетної програми:</t>
  </si>
  <si>
    <t>№ з/п</t>
  </si>
  <si>
    <t>Ціль державної політики</t>
  </si>
  <si>
    <t xml:space="preserve">Надання якісних послуг з централізованого господарського обслуговування </t>
  </si>
  <si>
    <t>Складання і надання кошторисної, звітної, фінансової документації, фінансування закладів освіти згідно із затвердженими кошторисами</t>
  </si>
  <si>
    <t>Забезпечення потреб у навчально-корекційній роботі з учнями, які мають недоліки мовленнєвого розвитку</t>
  </si>
  <si>
    <r>
      <t>7. Мета бюджетної програми:</t>
    </r>
    <r>
      <rPr>
        <u/>
        <sz val="12"/>
        <rFont val="Times New Roman"/>
        <family val="1"/>
        <charset val="204"/>
      </rPr>
      <t xml:space="preserve"> Забезпечення діяльності інших закладів у сфері освіти. Забезпечення складання і надання кошторисної, звітної фінансової документації, фінансування установ освіти згідно з затвердженими кошторисами. Надання якісних послуг з централізованого господарського обслуговування. Здійснення навчально-корекційної роботи з учнями, які мають недоліки мовленнєвого розвитку. </t>
    </r>
  </si>
  <si>
    <t> 8.Завдання бюджетної програми:</t>
  </si>
  <si>
    <t>Завдання</t>
  </si>
  <si>
    <t xml:space="preserve">Забезпечити діяльність інших закладів у сфері освіти. Забезпечити складання і надання кошторисної, звітної фінансової документації, фінансування установ освіти згідно з затвердженими кошторисами. Надавати якісні послуги з централізованого господарського обслуговування. Здійснювати навчально-корекційну роботу з учнями, які мають недоліки мовленнєвого розвитку.  </t>
  </si>
  <si>
    <t xml:space="preserve">9. Напрями використання бюджетних коштів: </t>
  </si>
  <si>
    <t>(грн)</t>
  </si>
  <si>
    <t>Напрями використання бюджетних коштів</t>
  </si>
  <si>
    <t>Загальний фонд</t>
  </si>
  <si>
    <t>Спеціальний фонд</t>
  </si>
  <si>
    <t>Усього</t>
  </si>
  <si>
    <t>Створення належних умов для діяльності працівників логопедичних пунктів</t>
  </si>
  <si>
    <t>Проведення освітніх заходів та забезпечення транспортних послуг для учнів і педагогічних працівників</t>
  </si>
  <si>
    <t>Створення належних умов  для діяльності працівників служби бухгалтерського обліку, планування  та звітності</t>
  </si>
  <si>
    <t>Створення належних умов  для діяльності працівників господарської служби</t>
  </si>
  <si>
    <t>УСЬОГО</t>
  </si>
  <si>
    <t xml:space="preserve">10. Перелік місцевих / регіональних програм, що виконуються у складі бюджетної програми: </t>
  </si>
  <si>
    <t>Найменування місцевої / регіональної програми</t>
  </si>
  <si>
    <t>Програма розвитку освіти Хмельницької міської територіальної громади на 2022-2026 роки ( зі змінами)</t>
  </si>
  <si>
    <t>11. Результативні показники бюджетної програми:</t>
  </si>
  <si>
    <t>Показник</t>
  </si>
  <si>
    <t>Одиниця вим.</t>
  </si>
  <si>
    <t>Джерело інформації</t>
  </si>
  <si>
    <t>затрат</t>
  </si>
  <si>
    <t xml:space="preserve">Кількість закладів і установ </t>
  </si>
  <si>
    <t>од.</t>
  </si>
  <si>
    <t xml:space="preserve">Мережа </t>
  </si>
  <si>
    <t>Кількість логопедичних пунктів</t>
  </si>
  <si>
    <t>Мережа</t>
  </si>
  <si>
    <t>Кількість закладів, які обслуговує служба бухгалтерського обліку</t>
  </si>
  <si>
    <t>Прогнозна кількість аварійно-ремонтних робіт в закладах освіти проведених господарською службою</t>
  </si>
  <si>
    <t>План роботи</t>
  </si>
  <si>
    <t>Усього середньорічне число ставок/штатних одиниць у тому числі:</t>
  </si>
  <si>
    <t>Штатний розпис, тарифікація</t>
  </si>
  <si>
    <t>педагогічного персоналу логопедичних пунктів</t>
  </si>
  <si>
    <t>технічного персоналу і спеціалістів служби бухгалтерського обліку</t>
  </si>
  <si>
    <t>спеціалістів відділу планування та звітності Департаменту</t>
  </si>
  <si>
    <t xml:space="preserve">технічного персоналу і спеціалістів господарської служби </t>
  </si>
  <si>
    <t>Обсяг видатків передбачених на придбання обладнання і предметів довгострокового користування</t>
  </si>
  <si>
    <t>грн</t>
  </si>
  <si>
    <t>Рішення сесії від 11.12.24 року № 9; рішення сесії від 27.03.25 року № 6</t>
  </si>
  <si>
    <t>продукту</t>
  </si>
  <si>
    <t>Кількість учнів 1-4 класів, які обслуговуються логопедичними пунктами</t>
  </si>
  <si>
    <t>осіб</t>
  </si>
  <si>
    <t>Кількість учнів обстежених логопедами</t>
  </si>
  <si>
    <t>Звітність</t>
  </si>
  <si>
    <t>Кількість учнів, що потребують допомоги логопеда</t>
  </si>
  <si>
    <t>Кількість особових та реєстраційних рахунків, що обслуговуються службою бухгалтерського обліку</t>
  </si>
  <si>
    <t>Кількість обладнання і предметів довгострокового користування, які плануються до закупівлі</t>
  </si>
  <si>
    <t>Розрахунок</t>
  </si>
  <si>
    <t>ефективності</t>
  </si>
  <si>
    <t>Середні витрати на забезпечення роботи одного логопедичного пункту</t>
  </si>
  <si>
    <t>Середні витрати на придбання однієї одиниці обладнання і предметів довгострокового користування</t>
  </si>
  <si>
    <t>Кількість учнів на одну логопедичну ставку</t>
  </si>
  <si>
    <t>Кількість закладів, які обслуговує одна штатна одиниця служби бухгалтерського обліку</t>
  </si>
  <si>
    <t xml:space="preserve">Кількість закладів, які обслуговує одна штатна одиниця господарської служби </t>
  </si>
  <si>
    <t>якості</t>
  </si>
  <si>
    <t xml:space="preserve">Відсоток учнів з вадами мовлення, охоплених логопедичними пунктами </t>
  </si>
  <si>
    <t>%</t>
  </si>
  <si>
    <t>Відсоток закладів, які обслуговує служба бухгалтерського обліку, планування та звітності</t>
  </si>
  <si>
    <t>Відсоток закладів де планується надати послуги з централізованого господарського обслуговування господарською службою</t>
  </si>
  <si>
    <t>Відсоток робітничих працівників до загальної кількості штатних одиниць</t>
  </si>
  <si>
    <t>Відсоток захищених статей загального фонду видатків в загальному обсязі</t>
  </si>
  <si>
    <t xml:space="preserve">В.о. директора Департаменту освіти та науки   </t>
  </si>
  <si>
    <t>Олександр ХМЕЛІВСЬКИЙ</t>
  </si>
  <si>
    <t>(підпис)</t>
  </si>
  <si>
    <t>(Власне ім'я, ПРІЗВИЩЕ)</t>
  </si>
  <si>
    <t xml:space="preserve">ПОГОДЖЕНО:
Фінансове управління 
Хмельницької міської ради                                               </t>
  </si>
  <si>
    <t xml:space="preserve">
Начальник фінансового управління                                                      </t>
  </si>
  <si>
    <t>            Сергій ЯМЧУК                  </t>
  </si>
  <si>
    <t>Дата погодження
М.П.</t>
  </si>
  <si>
    <t>Оксана Лісоводська_______________</t>
  </si>
  <si>
    <r>
      <t xml:space="preserve">ЗАТВЕРДЖЕНО
Наказ / розпорядчий документ
</t>
    </r>
    <r>
      <rPr>
        <u/>
        <sz val="12"/>
        <rFont val="Times New Roman"/>
        <family val="1"/>
        <charset val="204"/>
      </rPr>
      <t xml:space="preserve">Департаменту освіти та науки </t>
    </r>
    <r>
      <rPr>
        <sz val="12"/>
        <rFont val="Times New Roman"/>
        <family val="1"/>
        <charset val="204"/>
      </rPr>
      <t xml:space="preserve">
</t>
    </r>
    <r>
      <rPr>
        <sz val="8"/>
        <rFont val="Times New Roman"/>
        <family val="1"/>
        <charset val="204"/>
      </rPr>
      <t xml:space="preserve">(найменування головного розпорядника  </t>
    </r>
    <r>
      <rPr>
        <sz val="12"/>
        <rFont val="Times New Roman"/>
        <family val="1"/>
        <charset val="204"/>
      </rPr>
      <t xml:space="preserve">                                                                                                  </t>
    </r>
    <r>
      <rPr>
        <u/>
        <sz val="12"/>
        <rFont val="Times New Roman"/>
        <family val="1"/>
        <charset val="204"/>
      </rPr>
      <t>Хмельницької  міської ради</t>
    </r>
    <r>
      <rPr>
        <sz val="12"/>
        <rFont val="Times New Roman"/>
        <family val="1"/>
        <charset val="204"/>
      </rPr>
      <t xml:space="preserve">
 </t>
    </r>
    <r>
      <rPr>
        <sz val="8"/>
        <rFont val="Times New Roman"/>
        <family val="1"/>
        <charset val="204"/>
      </rPr>
      <t xml:space="preserve"> коштів місцевого бюджету)</t>
    </r>
    <r>
      <rPr>
        <sz val="12"/>
        <rFont val="Times New Roman"/>
        <family val="1"/>
        <charset val="204"/>
      </rPr>
      <t xml:space="preserve">
3 грудня 2025 року № 246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</si>
</sst>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₴_-;\-* #,##0\ _₴_-;_-* &quot;-&quot;\ _₴_-;_-@_-"/>
    <numFmt numFmtId="43" formatCode="_-* #,##0.00\ _₴_-;\-* #,##0.00\ _₴_-;_-* &quot;-&quot;??\ _₴_-;_-@_-"/>
    <numFmt numFmtId="164" formatCode="0.0"/>
    <numFmt numFmtId="165" formatCode="#,##0.00\ _₽"/>
  </numFmts>
  <fonts count="27" x14ac:knownFonts="1">
    <font>
      <sz val="10"/>
      <color rgb="FF000000"/>
      <name val="Times New Roman"/>
      <charset val="204"/>
    </font>
    <font>
      <sz val="10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3.5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name val="Times New Roman"/>
      <family val="1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 Cyr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0"/>
      <name val="Helv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6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0" borderId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18" fillId="0" borderId="0"/>
    <xf numFmtId="0" fontId="3" fillId="0" borderId="0"/>
    <xf numFmtId="0" fontId="22" fillId="0" borderId="0"/>
    <xf numFmtId="0" fontId="18" fillId="0" borderId="0"/>
    <xf numFmtId="0" fontId="24" fillId="0" borderId="0"/>
    <xf numFmtId="0" fontId="25" fillId="0" borderId="0"/>
    <xf numFmtId="0" fontId="1" fillId="0" borderId="0"/>
    <xf numFmtId="0" fontId="16" fillId="16" borderId="17" applyNumberFormat="0" applyFont="0" applyAlignment="0" applyProtection="0"/>
    <xf numFmtId="0" fontId="26" fillId="0" borderId="0"/>
  </cellStyleXfs>
  <cellXfs count="95">
    <xf numFmtId="0" fontId="0" fillId="0" borderId="0" xfId="0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center" vertical="center" wrapText="1" shrinkToFit="1"/>
    </xf>
    <xf numFmtId="3" fontId="4" fillId="0" borderId="2" xfId="0" applyNumberFormat="1" applyFont="1" applyFill="1" applyBorder="1" applyAlignment="1">
      <alignment horizontal="center" vertical="center" wrapText="1" shrinkToFit="1"/>
    </xf>
    <xf numFmtId="3" fontId="4" fillId="0" borderId="0" xfId="0" applyNumberFormat="1" applyFont="1" applyFill="1" applyBorder="1" applyAlignment="1">
      <alignment horizontal="center" vertical="center" wrapText="1" shrinkToFit="1"/>
    </xf>
    <xf numFmtId="1" fontId="4" fillId="0" borderId="1" xfId="0" applyNumberFormat="1" applyFont="1" applyFill="1" applyBorder="1" applyAlignment="1">
      <alignment horizontal="center" vertical="center" wrapText="1" shrinkToFi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 shrinkToFit="1"/>
    </xf>
    <xf numFmtId="1" fontId="10" fillId="0" borderId="0" xfId="0" applyNumberFormat="1" applyFont="1" applyFill="1" applyBorder="1" applyAlignment="1">
      <alignment vertical="center" wrapText="1" shrinkToFit="1"/>
    </xf>
    <xf numFmtId="1" fontId="4" fillId="0" borderId="2" xfId="0" applyNumberFormat="1" applyFont="1" applyFill="1" applyBorder="1" applyAlignment="1">
      <alignment horizontal="center" vertical="center" wrapText="1" shrinkToFit="1"/>
    </xf>
    <xf numFmtId="4" fontId="4" fillId="0" borderId="0" xfId="0" applyNumberFormat="1" applyFont="1" applyFill="1" applyBorder="1" applyAlignment="1">
      <alignment vertical="center" wrapText="1" shrinkToFit="1"/>
    </xf>
    <xf numFmtId="4" fontId="4" fillId="0" borderId="0" xfId="0" applyNumberFormat="1" applyFont="1" applyFill="1" applyBorder="1" applyAlignment="1">
      <alignment horizontal="center" vertical="center" wrapText="1" shrinkToFit="1"/>
    </xf>
    <xf numFmtId="0" fontId="10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41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center" wrapText="1"/>
    </xf>
    <xf numFmtId="43" fontId="6" fillId="0" borderId="0" xfId="2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9" fillId="0" borderId="8" xfId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 shrinkToFit="1"/>
    </xf>
    <xf numFmtId="1" fontId="4" fillId="0" borderId="7" xfId="0" applyNumberFormat="1" applyFont="1" applyFill="1" applyBorder="1" applyAlignment="1">
      <alignment horizontal="center" vertical="center" wrapText="1" shrinkToFit="1"/>
    </xf>
    <xf numFmtId="165" fontId="4" fillId="0" borderId="2" xfId="0" applyNumberFormat="1" applyFont="1" applyFill="1" applyBorder="1" applyAlignment="1">
      <alignment horizontal="center" vertical="center" wrapText="1" shrinkToFit="1"/>
    </xf>
    <xf numFmtId="165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1" fontId="11" fillId="0" borderId="5" xfId="0" applyNumberFormat="1" applyFont="1" applyFill="1" applyBorder="1" applyAlignment="1">
      <alignment horizontal="center" vertical="center" wrapText="1"/>
    </xf>
    <xf numFmtId="1" fontId="11" fillId="0" borderId="7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 shrinkToFit="1"/>
    </xf>
    <xf numFmtId="41" fontId="4" fillId="0" borderId="2" xfId="0" applyNumberFormat="1" applyFont="1" applyFill="1" applyBorder="1" applyAlignment="1">
      <alignment horizontal="center" vertical="center" wrapText="1" shrinkToFi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 shrinkToFit="1"/>
    </xf>
    <xf numFmtId="4" fontId="4" fillId="0" borderId="7" xfId="0" applyNumberFormat="1" applyFont="1" applyFill="1" applyBorder="1" applyAlignment="1">
      <alignment horizontal="center" vertical="center" wrapText="1" shrinkToFit="1"/>
    </xf>
    <xf numFmtId="2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5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 shrinkToFit="1"/>
    </xf>
    <xf numFmtId="2" fontId="4" fillId="0" borderId="5" xfId="0" applyNumberFormat="1" applyFont="1" applyFill="1" applyBorder="1" applyAlignment="1">
      <alignment horizontal="center" vertical="center" wrapText="1" shrinkToFit="1"/>
    </xf>
    <xf numFmtId="2" fontId="4" fillId="0" borderId="7" xfId="0" applyNumberFormat="1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" fontId="10" fillId="0" borderId="2" xfId="0" applyNumberFormat="1" applyFont="1" applyFill="1" applyBorder="1" applyAlignment="1">
      <alignment horizontal="center" vertical="center" wrapText="1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vertical="center" wrapText="1" shrinkToFit="1"/>
    </xf>
    <xf numFmtId="0" fontId="4" fillId="0" borderId="0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vertical="center" wrapText="1" shrinkToFit="1"/>
    </xf>
    <xf numFmtId="4" fontId="4" fillId="0" borderId="0" xfId="0" applyNumberFormat="1" applyFont="1" applyFill="1" applyBorder="1" applyAlignment="1">
      <alignment horizontal="right" vertical="center" wrapText="1" shrinkToFit="1"/>
    </xf>
    <xf numFmtId="4" fontId="4" fillId="0" borderId="2" xfId="0" applyNumberFormat="1" applyFont="1" applyFill="1" applyBorder="1" applyAlignment="1">
      <alignment horizontal="right" vertical="center" wrapText="1" shrinkToFit="1"/>
    </xf>
    <xf numFmtId="0" fontId="4" fillId="0" borderId="8" xfId="0" applyFont="1" applyFill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36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Normal_Доходи" xfId="21"/>
    <cellStyle name="Заголовок 1 2" xfId="22"/>
    <cellStyle name="Заголовок 2 2" xfId="23"/>
    <cellStyle name="Заголовок 3 2" xfId="24"/>
    <cellStyle name="Заголовок 4 2" xfId="25"/>
    <cellStyle name="Звичайний" xfId="0" builtinId="0"/>
    <cellStyle name="Звичайний 2" xfId="26"/>
    <cellStyle name="Звичайний 2 2" xfId="27"/>
    <cellStyle name="Звичайний 3" xfId="28"/>
    <cellStyle name="Звичайний 3 2" xfId="29"/>
    <cellStyle name="Обычный 2" xfId="1"/>
    <cellStyle name="Обычный 2 2" xfId="30"/>
    <cellStyle name="Обычный 3" xfId="31"/>
    <cellStyle name="Обычный 3 2" xfId="32"/>
    <cellStyle name="Обычный 4" xfId="33"/>
    <cellStyle name="Примечание 2" xfId="34"/>
    <cellStyle name="Стиль 1" xfId="35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R97"/>
  <sheetViews>
    <sheetView tabSelected="1" view="pageBreakPreview" topLeftCell="B1" zoomScale="70" zoomScaleNormal="80" zoomScaleSheetLayoutView="70" workbookViewId="0">
      <selection activeCell="G6" sqref="G6:K6"/>
    </sheetView>
  </sheetViews>
  <sheetFormatPr defaultColWidth="9.33203125" defaultRowHeight="12.75" x14ac:dyDescent="0.2"/>
  <cols>
    <col min="1" max="1" width="22.5" style="1" customWidth="1"/>
    <col min="2" max="2" width="45" style="1" customWidth="1"/>
    <col min="3" max="3" width="17" style="1" customWidth="1"/>
    <col min="4" max="4" width="23.1640625" style="1" customWidth="1"/>
    <col min="5" max="5" width="28.33203125" style="1" customWidth="1"/>
    <col min="6" max="6" width="2.6640625" style="1" customWidth="1"/>
    <col min="7" max="7" width="35" style="1" customWidth="1"/>
    <col min="8" max="8" width="16.5" style="1" customWidth="1"/>
    <col min="9" max="9" width="16" style="1" customWidth="1"/>
    <col min="10" max="10" width="9.33203125" style="1"/>
    <col min="11" max="11" width="14.1640625" style="1" customWidth="1"/>
    <col min="12" max="12" width="44.5" style="1" customWidth="1"/>
    <col min="13" max="13" width="58.5" style="1" customWidth="1"/>
    <col min="14" max="14" width="9.33203125" style="1"/>
    <col min="15" max="15" width="11.5" style="1" customWidth="1"/>
    <col min="16" max="16" width="11.6640625" style="1" customWidth="1"/>
    <col min="17" max="17" width="10.1640625" style="1" customWidth="1"/>
    <col min="18" max="16384" width="9.33203125" style="1"/>
  </cols>
  <sheetData>
    <row r="1" spans="1:11" ht="89.1" customHeight="1" x14ac:dyDescent="0.2">
      <c r="B1" s="2"/>
      <c r="C1" s="2"/>
      <c r="D1" s="2"/>
      <c r="E1" s="2"/>
      <c r="F1" s="2"/>
      <c r="G1" s="91" t="s">
        <v>0</v>
      </c>
      <c r="H1" s="92"/>
      <c r="I1" s="92"/>
      <c r="J1" s="92"/>
      <c r="K1" s="92"/>
    </row>
    <row r="2" spans="1:11" ht="117.75" customHeight="1" x14ac:dyDescent="0.2">
      <c r="B2" s="2"/>
      <c r="C2" s="2"/>
      <c r="D2" s="2"/>
      <c r="E2" s="2"/>
      <c r="F2" s="2"/>
      <c r="G2" s="93" t="s">
        <v>109</v>
      </c>
      <c r="H2" s="93"/>
      <c r="I2" s="93"/>
      <c r="J2" s="93"/>
      <c r="K2" s="93"/>
    </row>
    <row r="3" spans="1:11" ht="37.5" customHeight="1" x14ac:dyDescent="0.2">
      <c r="A3" s="94" t="s">
        <v>1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ht="104.65" customHeight="1" x14ac:dyDescent="0.2">
      <c r="A4" s="3" t="s">
        <v>2</v>
      </c>
      <c r="B4" s="39" t="s">
        <v>3</v>
      </c>
      <c r="C4" s="39"/>
      <c r="D4" s="39"/>
      <c r="E4" s="39"/>
      <c r="F4" s="39"/>
      <c r="G4" s="39" t="s">
        <v>4</v>
      </c>
      <c r="H4" s="39"/>
      <c r="I4" s="39"/>
      <c r="J4" s="39"/>
      <c r="K4" s="39"/>
    </row>
    <row r="5" spans="1:11" ht="110.1" customHeight="1" x14ac:dyDescent="0.2">
      <c r="A5" s="4" t="s">
        <v>5</v>
      </c>
      <c r="B5" s="39" t="s">
        <v>6</v>
      </c>
      <c r="C5" s="39"/>
      <c r="D5" s="39"/>
      <c r="E5" s="39"/>
      <c r="F5" s="39"/>
      <c r="G5" s="39" t="s">
        <v>7</v>
      </c>
      <c r="H5" s="39"/>
      <c r="I5" s="39"/>
      <c r="J5" s="39"/>
      <c r="K5" s="39"/>
    </row>
    <row r="6" spans="1:11" ht="103.9" customHeight="1" x14ac:dyDescent="0.2">
      <c r="A6" s="4" t="s">
        <v>8</v>
      </c>
      <c r="B6" s="39" t="s">
        <v>9</v>
      </c>
      <c r="C6" s="39"/>
      <c r="D6" s="5" t="s">
        <v>10</v>
      </c>
      <c r="E6" s="90" t="s">
        <v>11</v>
      </c>
      <c r="F6" s="39"/>
      <c r="G6" s="39" t="s">
        <v>12</v>
      </c>
      <c r="H6" s="39"/>
      <c r="I6" s="39"/>
      <c r="J6" s="39"/>
      <c r="K6" s="39"/>
    </row>
    <row r="7" spans="1:11" ht="19.149999999999999" customHeight="1" x14ac:dyDescent="0.2">
      <c r="A7" s="79" t="s">
        <v>13</v>
      </c>
      <c r="B7" s="79"/>
      <c r="C7" s="79"/>
      <c r="D7" s="79"/>
      <c r="E7" s="79"/>
      <c r="F7" s="79"/>
      <c r="G7" s="79"/>
      <c r="H7" s="79"/>
      <c r="I7" s="79"/>
      <c r="J7" s="79"/>
      <c r="K7" s="79"/>
    </row>
    <row r="8" spans="1:11" ht="15.6" customHeight="1" x14ac:dyDescent="0.2">
      <c r="A8" s="79" t="s">
        <v>14</v>
      </c>
      <c r="B8" s="79"/>
      <c r="C8" s="79"/>
      <c r="D8" s="79"/>
      <c r="E8" s="79"/>
      <c r="F8" s="79"/>
      <c r="G8" s="79"/>
      <c r="H8" s="79"/>
      <c r="I8" s="79"/>
      <c r="J8" s="79"/>
      <c r="K8" s="79"/>
    </row>
    <row r="9" spans="1:11" ht="25.5" customHeight="1" x14ac:dyDescent="0.2">
      <c r="A9" s="88" t="s">
        <v>15</v>
      </c>
      <c r="B9" s="88"/>
      <c r="C9" s="88"/>
      <c r="D9" s="88"/>
      <c r="E9" s="88"/>
      <c r="F9" s="88"/>
      <c r="G9" s="88"/>
      <c r="H9" s="88"/>
      <c r="I9" s="88"/>
      <c r="J9" s="88"/>
      <c r="K9" s="88"/>
    </row>
    <row r="10" spans="1:11" ht="18.399999999999999" customHeight="1" x14ac:dyDescent="0.2">
      <c r="A10" s="88" t="s">
        <v>16</v>
      </c>
      <c r="B10" s="88"/>
      <c r="C10" s="88"/>
      <c r="D10" s="88"/>
      <c r="E10" s="88"/>
      <c r="F10" s="88"/>
      <c r="G10" s="88"/>
      <c r="H10" s="88"/>
      <c r="I10" s="88"/>
      <c r="J10" s="6"/>
      <c r="K10" s="6"/>
    </row>
    <row r="11" spans="1:11" ht="20.45" customHeight="1" x14ac:dyDescent="0.2">
      <c r="A11" s="88" t="s">
        <v>17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</row>
    <row r="12" spans="1:11" ht="19.149999999999999" customHeight="1" x14ac:dyDescent="0.2">
      <c r="A12" s="88" t="s">
        <v>18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3" spans="1:11" ht="20.45" customHeight="1" x14ac:dyDescent="0.2">
      <c r="A13" s="88" t="s">
        <v>19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</row>
    <row r="14" spans="1:11" ht="25.5" customHeight="1" x14ac:dyDescent="0.2">
      <c r="A14" s="88" t="s">
        <v>20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</row>
    <row r="15" spans="1:11" ht="25.5" customHeight="1" x14ac:dyDescent="0.2">
      <c r="A15" s="89" t="s">
        <v>21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</row>
    <row r="16" spans="1:11" ht="32.25" customHeight="1" x14ac:dyDescent="0.2">
      <c r="A16" s="88" t="s">
        <v>22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</row>
    <row r="17" spans="1:11" ht="32.25" customHeight="1" x14ac:dyDescent="0.2">
      <c r="A17" s="89" t="s">
        <v>23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</row>
    <row r="18" spans="1:11" ht="35.450000000000003" customHeight="1" x14ac:dyDescent="0.2">
      <c r="A18" s="89" t="s">
        <v>24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</row>
    <row r="19" spans="1:11" ht="21.2" customHeight="1" x14ac:dyDescent="0.2">
      <c r="A19" s="88" t="s">
        <v>25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</row>
    <row r="20" spans="1:11" ht="21.2" customHeight="1" x14ac:dyDescent="0.2">
      <c r="A20" s="88" t="s">
        <v>26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</row>
    <row r="21" spans="1:11" ht="21.2" customHeight="1" x14ac:dyDescent="0.2">
      <c r="A21" s="88" t="s">
        <v>27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</row>
    <row r="22" spans="1:11" ht="21.2" customHeight="1" x14ac:dyDescent="0.2">
      <c r="A22" s="87" t="s">
        <v>28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</row>
    <row r="23" spans="1:11" ht="21.2" customHeight="1" x14ac:dyDescent="0.2">
      <c r="A23" s="87" t="s">
        <v>29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ht="21.2" customHeight="1" x14ac:dyDescent="0.2">
      <c r="A24" s="87" t="s">
        <v>30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</row>
    <row r="25" spans="1:11" ht="21.2" customHeight="1" x14ac:dyDescent="0.2">
      <c r="A25" s="87" t="s">
        <v>31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</row>
    <row r="26" spans="1:11" ht="23.1" customHeight="1" x14ac:dyDescent="0.2">
      <c r="A26" s="79" t="s">
        <v>32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</row>
    <row r="27" spans="1:11" ht="9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19.149999999999999" customHeight="1" x14ac:dyDescent="0.2">
      <c r="A28" s="7" t="s">
        <v>33</v>
      </c>
      <c r="B28" s="73" t="s">
        <v>34</v>
      </c>
      <c r="C28" s="73"/>
      <c r="D28" s="73"/>
      <c r="E28" s="73"/>
      <c r="F28" s="73"/>
      <c r="G28" s="73"/>
      <c r="H28" s="73"/>
      <c r="I28" s="3"/>
      <c r="J28" s="3"/>
      <c r="K28" s="3"/>
    </row>
    <row r="29" spans="1:11" ht="18.399999999999999" customHeight="1" x14ac:dyDescent="0.2">
      <c r="A29" s="8">
        <v>1</v>
      </c>
      <c r="B29" s="86" t="s">
        <v>35</v>
      </c>
      <c r="C29" s="86"/>
      <c r="D29" s="86"/>
      <c r="E29" s="86"/>
      <c r="F29" s="86"/>
      <c r="G29" s="86"/>
      <c r="H29" s="86"/>
      <c r="I29" s="3"/>
      <c r="J29" s="3"/>
      <c r="K29" s="3"/>
    </row>
    <row r="30" spans="1:11" ht="17.649999999999999" customHeight="1" x14ac:dyDescent="0.2">
      <c r="A30" s="9">
        <v>2</v>
      </c>
      <c r="B30" s="42" t="s">
        <v>36</v>
      </c>
      <c r="C30" s="42"/>
      <c r="D30" s="42"/>
      <c r="E30" s="42"/>
      <c r="F30" s="42"/>
      <c r="G30" s="42"/>
      <c r="H30" s="42"/>
      <c r="I30" s="3"/>
      <c r="J30" s="3"/>
      <c r="K30" s="3"/>
    </row>
    <row r="31" spans="1:11" ht="17.649999999999999" customHeight="1" x14ac:dyDescent="0.2">
      <c r="A31" s="9">
        <v>3</v>
      </c>
      <c r="B31" s="55" t="s">
        <v>37</v>
      </c>
      <c r="C31" s="80"/>
      <c r="D31" s="80"/>
      <c r="E31" s="80"/>
      <c r="F31" s="80"/>
      <c r="G31" s="80"/>
      <c r="H31" s="56"/>
      <c r="I31" s="3"/>
      <c r="J31" s="3"/>
      <c r="K31" s="3"/>
    </row>
    <row r="32" spans="1:11" ht="8.1" customHeight="1" x14ac:dyDescent="0.2">
      <c r="A32" s="10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8" ht="48.2" customHeight="1" x14ac:dyDescent="0.2">
      <c r="A33" s="79" t="s">
        <v>38</v>
      </c>
      <c r="B33" s="79"/>
      <c r="C33" s="79"/>
      <c r="D33" s="79"/>
      <c r="E33" s="79"/>
      <c r="F33" s="79"/>
      <c r="G33" s="79"/>
      <c r="H33" s="79"/>
      <c r="I33" s="79"/>
      <c r="J33" s="79"/>
      <c r="K33" s="4"/>
    </row>
    <row r="34" spans="1:18" ht="20.45" customHeight="1" x14ac:dyDescent="0.2">
      <c r="A34" s="79" t="s">
        <v>39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</row>
    <row r="35" spans="1:18" ht="4.1500000000000004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8" ht="19.149999999999999" customHeight="1" x14ac:dyDescent="0.2">
      <c r="A36" s="7" t="s">
        <v>33</v>
      </c>
      <c r="B36" s="73" t="s">
        <v>40</v>
      </c>
      <c r="C36" s="73"/>
      <c r="D36" s="73"/>
      <c r="E36" s="73"/>
      <c r="F36" s="73"/>
      <c r="G36" s="73"/>
      <c r="H36" s="73"/>
      <c r="I36" s="3"/>
      <c r="J36" s="3"/>
      <c r="K36" s="3"/>
    </row>
    <row r="37" spans="1:18" ht="50.25" customHeight="1" x14ac:dyDescent="0.2">
      <c r="A37" s="11">
        <v>1</v>
      </c>
      <c r="B37" s="55" t="s">
        <v>41</v>
      </c>
      <c r="C37" s="80"/>
      <c r="D37" s="80"/>
      <c r="E37" s="80"/>
      <c r="F37" s="80"/>
      <c r="G37" s="80"/>
      <c r="H37" s="56"/>
      <c r="I37" s="3"/>
      <c r="J37" s="3"/>
      <c r="K37" s="3"/>
    </row>
    <row r="38" spans="1:18" ht="6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8" ht="15.75" x14ac:dyDescent="0.2">
      <c r="A39" s="79" t="s">
        <v>42</v>
      </c>
      <c r="B39" s="79"/>
      <c r="C39" s="79"/>
      <c r="D39" s="79"/>
      <c r="E39" s="79"/>
      <c r="F39" s="79"/>
      <c r="G39" s="79"/>
      <c r="H39" s="79"/>
      <c r="I39" s="3"/>
      <c r="J39" s="3"/>
      <c r="K39" s="3"/>
    </row>
    <row r="40" spans="1:18" ht="16.5" customHeight="1" x14ac:dyDescent="0.2">
      <c r="A40" s="84" t="s">
        <v>43</v>
      </c>
      <c r="B40" s="84"/>
      <c r="C40" s="84"/>
      <c r="D40" s="84"/>
      <c r="E40" s="84"/>
      <c r="F40" s="84"/>
      <c r="G40" s="84"/>
      <c r="H40" s="84"/>
      <c r="I40" s="84"/>
      <c r="J40" s="4"/>
      <c r="K40" s="4"/>
    </row>
    <row r="41" spans="1:18" s="14" customFormat="1" ht="22.7" customHeight="1" x14ac:dyDescent="0.2">
      <c r="A41" s="12" t="s">
        <v>33</v>
      </c>
      <c r="B41" s="73" t="s">
        <v>44</v>
      </c>
      <c r="C41" s="73"/>
      <c r="D41" s="73" t="s">
        <v>45</v>
      </c>
      <c r="E41" s="73"/>
      <c r="F41" s="73" t="s">
        <v>46</v>
      </c>
      <c r="G41" s="73"/>
      <c r="H41" s="73" t="s">
        <v>47</v>
      </c>
      <c r="I41" s="73"/>
      <c r="J41" s="13"/>
      <c r="K41" s="5"/>
    </row>
    <row r="42" spans="1:18" ht="15.75" x14ac:dyDescent="0.2">
      <c r="A42" s="15">
        <v>1</v>
      </c>
      <c r="B42" s="74">
        <v>2</v>
      </c>
      <c r="C42" s="74"/>
      <c r="D42" s="74">
        <v>3</v>
      </c>
      <c r="E42" s="74"/>
      <c r="F42" s="74">
        <v>4</v>
      </c>
      <c r="G42" s="74"/>
      <c r="H42" s="74">
        <v>6</v>
      </c>
      <c r="I42" s="74"/>
      <c r="J42" s="16"/>
      <c r="K42" s="3"/>
    </row>
    <row r="43" spans="1:18" ht="34.15" customHeight="1" x14ac:dyDescent="0.2">
      <c r="A43" s="17">
        <v>1</v>
      </c>
      <c r="B43" s="42" t="s">
        <v>48</v>
      </c>
      <c r="C43" s="42"/>
      <c r="D43" s="83">
        <f>6717948+(249600+54912)-243640-50000</f>
        <v>6728820</v>
      </c>
      <c r="E43" s="83"/>
      <c r="F43" s="83">
        <v>0</v>
      </c>
      <c r="G43" s="83"/>
      <c r="H43" s="83">
        <f t="shared" ref="H43:H46" si="0">D43+F43</f>
        <v>6728820</v>
      </c>
      <c r="I43" s="83"/>
      <c r="J43" s="18"/>
      <c r="K43" s="3"/>
    </row>
    <row r="44" spans="1:18" ht="34.15" customHeight="1" x14ac:dyDescent="0.2">
      <c r="A44" s="17">
        <v>2</v>
      </c>
      <c r="B44" s="55" t="s">
        <v>49</v>
      </c>
      <c r="C44" s="56"/>
      <c r="D44" s="83">
        <f>509000+559840+204320+44100+(24700+30360)</f>
        <v>1372320</v>
      </c>
      <c r="E44" s="83"/>
      <c r="F44" s="83">
        <v>0</v>
      </c>
      <c r="G44" s="83"/>
      <c r="H44" s="83">
        <f t="shared" si="0"/>
        <v>1372320</v>
      </c>
      <c r="I44" s="83"/>
      <c r="J44" s="18"/>
      <c r="K44" s="3"/>
      <c r="L44" s="62"/>
      <c r="M44" s="62"/>
      <c r="N44" s="62"/>
    </row>
    <row r="45" spans="1:18" ht="34.700000000000003" customHeight="1" x14ac:dyDescent="0.2">
      <c r="A45" s="17">
        <v>3</v>
      </c>
      <c r="B45" s="42" t="s">
        <v>50</v>
      </c>
      <c r="C45" s="42"/>
      <c r="D45" s="85">
        <f>15699014+433020+27000+50000-1273160+9076+8017+977595.64-257360</f>
        <v>15673202.640000001</v>
      </c>
      <c r="E45" s="85"/>
      <c r="F45" s="83">
        <f>303260+50000</f>
        <v>353260</v>
      </c>
      <c r="G45" s="83"/>
      <c r="H45" s="83">
        <f t="shared" si="0"/>
        <v>16026462.640000001</v>
      </c>
      <c r="I45" s="83"/>
      <c r="J45" s="18"/>
      <c r="K45" s="3"/>
      <c r="L45" s="62"/>
      <c r="M45" s="62"/>
      <c r="N45" s="62"/>
      <c r="O45" s="82"/>
      <c r="P45" s="82"/>
      <c r="Q45" s="82"/>
      <c r="R45" s="82"/>
    </row>
    <row r="46" spans="1:18" ht="31.9" customHeight="1" x14ac:dyDescent="0.2">
      <c r="A46" s="17">
        <v>4</v>
      </c>
      <c r="B46" s="42" t="s">
        <v>51</v>
      </c>
      <c r="C46" s="42"/>
      <c r="D46" s="85">
        <f>3428448+422625+67198+213500-32640</f>
        <v>4099131</v>
      </c>
      <c r="E46" s="85"/>
      <c r="F46" s="83">
        <v>0</v>
      </c>
      <c r="G46" s="83"/>
      <c r="H46" s="83">
        <f t="shared" si="0"/>
        <v>4099131</v>
      </c>
      <c r="I46" s="83"/>
      <c r="J46" s="18"/>
      <c r="K46" s="3"/>
      <c r="L46" s="62"/>
      <c r="M46" s="62"/>
      <c r="N46" s="62"/>
      <c r="O46" s="82"/>
      <c r="P46" s="82"/>
      <c r="Q46" s="82"/>
      <c r="R46" s="82"/>
    </row>
    <row r="47" spans="1:18" ht="18.399999999999999" customHeight="1" x14ac:dyDescent="0.2">
      <c r="A47" s="46" t="s">
        <v>52</v>
      </c>
      <c r="B47" s="46"/>
      <c r="C47" s="46"/>
      <c r="D47" s="83">
        <f>SUM(D43:D46)</f>
        <v>27873473.640000001</v>
      </c>
      <c r="E47" s="83"/>
      <c r="F47" s="83">
        <f t="shared" ref="F47" si="1">SUM(F43:F46)</f>
        <v>353260</v>
      </c>
      <c r="G47" s="83"/>
      <c r="H47" s="83">
        <f t="shared" ref="H47" si="2">SUM(H43:H46)</f>
        <v>28226733.640000001</v>
      </c>
      <c r="I47" s="83"/>
      <c r="J47" s="3"/>
      <c r="K47" s="3"/>
      <c r="L47" s="62"/>
      <c r="M47" s="82"/>
      <c r="N47" s="82"/>
      <c r="O47" s="82"/>
      <c r="P47" s="82"/>
      <c r="Q47" s="82"/>
      <c r="R47" s="82"/>
    </row>
    <row r="48" spans="1:18" ht="6.2" customHeight="1" x14ac:dyDescent="0.2">
      <c r="A48" s="3"/>
      <c r="B48" s="3"/>
      <c r="C48" s="3"/>
      <c r="D48" s="19"/>
      <c r="E48" s="19"/>
      <c r="F48" s="19"/>
      <c r="G48" s="19"/>
      <c r="H48" s="19"/>
      <c r="I48" s="19"/>
      <c r="J48" s="3"/>
      <c r="K48" s="3"/>
      <c r="L48" s="62"/>
      <c r="M48" s="82"/>
      <c r="N48" s="82"/>
      <c r="O48" s="82"/>
      <c r="P48" s="82"/>
      <c r="Q48" s="82"/>
      <c r="R48" s="82"/>
    </row>
    <row r="49" spans="1:18" ht="16.350000000000001" customHeight="1" x14ac:dyDescent="0.2">
      <c r="A49" s="79" t="s">
        <v>53</v>
      </c>
      <c r="B49" s="79"/>
      <c r="C49" s="79"/>
      <c r="D49" s="79"/>
      <c r="E49" s="79"/>
      <c r="F49" s="79"/>
      <c r="G49" s="79"/>
      <c r="H49" s="79"/>
      <c r="I49" s="3"/>
      <c r="J49" s="3"/>
      <c r="K49" s="3"/>
      <c r="L49" s="62"/>
      <c r="M49" s="82"/>
      <c r="N49" s="82"/>
      <c r="O49" s="82"/>
      <c r="P49" s="82"/>
      <c r="Q49" s="82"/>
      <c r="R49" s="82"/>
    </row>
    <row r="50" spans="1:18" ht="13.7" customHeight="1" x14ac:dyDescent="0.2">
      <c r="A50" s="84" t="s">
        <v>43</v>
      </c>
      <c r="B50" s="84"/>
      <c r="C50" s="84"/>
      <c r="D50" s="84"/>
      <c r="E50" s="84"/>
      <c r="F50" s="84"/>
      <c r="G50" s="84"/>
      <c r="H50" s="84"/>
      <c r="I50" s="84"/>
      <c r="J50" s="4"/>
      <c r="K50" s="4"/>
      <c r="L50" s="62"/>
      <c r="M50" s="82"/>
      <c r="N50" s="82"/>
      <c r="O50" s="82"/>
      <c r="P50" s="82"/>
      <c r="Q50" s="82"/>
      <c r="R50" s="82"/>
    </row>
    <row r="51" spans="1:18" ht="14.25" customHeight="1" x14ac:dyDescent="0.2">
      <c r="A51" s="73" t="s">
        <v>54</v>
      </c>
      <c r="B51" s="73"/>
      <c r="C51" s="73"/>
      <c r="D51" s="73" t="s">
        <v>45</v>
      </c>
      <c r="E51" s="73"/>
      <c r="F51" s="73" t="s">
        <v>46</v>
      </c>
      <c r="G51" s="73"/>
      <c r="H51" s="73" t="s">
        <v>47</v>
      </c>
      <c r="I51" s="73"/>
      <c r="J51" s="3"/>
      <c r="K51" s="3"/>
      <c r="L51" s="62"/>
      <c r="M51" s="82"/>
      <c r="N51" s="82"/>
      <c r="O51" s="82"/>
      <c r="P51" s="82"/>
      <c r="Q51" s="82"/>
      <c r="R51" s="82"/>
    </row>
    <row r="52" spans="1:18" ht="16.5" customHeight="1" x14ac:dyDescent="0.2">
      <c r="A52" s="74">
        <v>1</v>
      </c>
      <c r="B52" s="74"/>
      <c r="C52" s="74"/>
      <c r="D52" s="74">
        <v>2</v>
      </c>
      <c r="E52" s="74"/>
      <c r="F52" s="74">
        <v>3</v>
      </c>
      <c r="G52" s="74"/>
      <c r="H52" s="74">
        <v>4</v>
      </c>
      <c r="I52" s="74"/>
      <c r="J52" s="3"/>
      <c r="K52" s="3"/>
    </row>
    <row r="53" spans="1:18" ht="33.4" customHeight="1" x14ac:dyDescent="0.2">
      <c r="A53" s="55" t="s">
        <v>55</v>
      </c>
      <c r="B53" s="80"/>
      <c r="C53" s="56"/>
      <c r="D53" s="81">
        <f>D47</f>
        <v>27873473.640000001</v>
      </c>
      <c r="E53" s="81"/>
      <c r="F53" s="81">
        <f>F47</f>
        <v>353260</v>
      </c>
      <c r="G53" s="81"/>
      <c r="H53" s="81">
        <f>F53+D53</f>
        <v>28226733.640000001</v>
      </c>
      <c r="I53" s="81"/>
      <c r="J53" s="3"/>
      <c r="K53" s="3"/>
    </row>
    <row r="54" spans="1:18" ht="19.7" customHeight="1" x14ac:dyDescent="0.2">
      <c r="A54" s="75" t="s">
        <v>52</v>
      </c>
      <c r="B54" s="76"/>
      <c r="C54" s="77"/>
      <c r="D54" s="78">
        <f>D53</f>
        <v>27873473.640000001</v>
      </c>
      <c r="E54" s="78"/>
      <c r="F54" s="78">
        <f t="shared" ref="F54" si="3">F53</f>
        <v>353260</v>
      </c>
      <c r="G54" s="78"/>
      <c r="H54" s="78">
        <f t="shared" ref="H54" si="4">H53</f>
        <v>28226733.640000001</v>
      </c>
      <c r="I54" s="78"/>
      <c r="J54" s="3"/>
      <c r="K54" s="3"/>
    </row>
    <row r="55" spans="1:18" ht="6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8" ht="17.45" customHeight="1" x14ac:dyDescent="0.2">
      <c r="A56" s="79" t="s">
        <v>56</v>
      </c>
      <c r="B56" s="79"/>
      <c r="C56" s="79"/>
      <c r="D56" s="79"/>
      <c r="E56" s="79"/>
      <c r="F56" s="79"/>
      <c r="G56" s="79"/>
      <c r="H56" s="79"/>
      <c r="I56" s="3"/>
      <c r="J56" s="3"/>
      <c r="K56" s="3"/>
    </row>
    <row r="57" spans="1:18" ht="18.399999999999999" customHeight="1" x14ac:dyDescent="0.2">
      <c r="A57" s="12" t="s">
        <v>33</v>
      </c>
      <c r="B57" s="12" t="s">
        <v>57</v>
      </c>
      <c r="C57" s="12" t="s">
        <v>58</v>
      </c>
      <c r="D57" s="73" t="s">
        <v>59</v>
      </c>
      <c r="E57" s="73"/>
      <c r="F57" s="73" t="s">
        <v>45</v>
      </c>
      <c r="G57" s="73"/>
      <c r="H57" s="73" t="s">
        <v>46</v>
      </c>
      <c r="I57" s="73"/>
      <c r="J57" s="73" t="s">
        <v>47</v>
      </c>
      <c r="K57" s="73"/>
    </row>
    <row r="58" spans="1:18" s="14" customFormat="1" ht="17.100000000000001" customHeight="1" x14ac:dyDescent="0.2">
      <c r="A58" s="15">
        <v>1</v>
      </c>
      <c r="B58" s="15">
        <v>2</v>
      </c>
      <c r="C58" s="15">
        <v>3</v>
      </c>
      <c r="D58" s="74">
        <v>4</v>
      </c>
      <c r="E58" s="74"/>
      <c r="F58" s="74">
        <v>5</v>
      </c>
      <c r="G58" s="74"/>
      <c r="H58" s="74">
        <v>6</v>
      </c>
      <c r="I58" s="74"/>
      <c r="J58" s="74">
        <v>7</v>
      </c>
      <c r="K58" s="46"/>
    </row>
    <row r="59" spans="1:18" ht="17.100000000000001" customHeight="1" x14ac:dyDescent="0.2">
      <c r="A59" s="17">
        <v>1</v>
      </c>
      <c r="B59" s="20" t="s">
        <v>60</v>
      </c>
      <c r="C59" s="21"/>
      <c r="D59" s="46"/>
      <c r="E59" s="46"/>
      <c r="F59" s="46"/>
      <c r="G59" s="46"/>
      <c r="H59" s="46"/>
      <c r="I59" s="46"/>
      <c r="J59" s="46"/>
      <c r="K59" s="46"/>
    </row>
    <row r="60" spans="1:18" ht="16.350000000000001" customHeight="1" x14ac:dyDescent="0.2">
      <c r="A60" s="22"/>
      <c r="B60" s="21" t="s">
        <v>61</v>
      </c>
      <c r="C60" s="21" t="s">
        <v>62</v>
      </c>
      <c r="D60" s="42" t="s">
        <v>63</v>
      </c>
      <c r="E60" s="42"/>
      <c r="F60" s="47">
        <v>2</v>
      </c>
      <c r="G60" s="47"/>
      <c r="H60" s="46"/>
      <c r="I60" s="46"/>
      <c r="J60" s="47">
        <f>F60+H60</f>
        <v>2</v>
      </c>
      <c r="K60" s="47"/>
    </row>
    <row r="61" spans="1:18" ht="19.7" customHeight="1" x14ac:dyDescent="0.2">
      <c r="A61" s="22"/>
      <c r="B61" s="21" t="s">
        <v>64</v>
      </c>
      <c r="C61" s="21" t="s">
        <v>62</v>
      </c>
      <c r="D61" s="42" t="s">
        <v>65</v>
      </c>
      <c r="E61" s="42"/>
      <c r="F61" s="47">
        <v>22</v>
      </c>
      <c r="G61" s="47"/>
      <c r="H61" s="46"/>
      <c r="I61" s="46"/>
      <c r="J61" s="47">
        <f t="shared" ref="J61:J87" si="5">F61+H61</f>
        <v>22</v>
      </c>
      <c r="K61" s="47"/>
    </row>
    <row r="62" spans="1:18" ht="36" customHeight="1" x14ac:dyDescent="0.2">
      <c r="A62" s="22"/>
      <c r="B62" s="21" t="s">
        <v>66</v>
      </c>
      <c r="C62" s="21" t="s">
        <v>62</v>
      </c>
      <c r="D62" s="42" t="s">
        <v>63</v>
      </c>
      <c r="E62" s="42"/>
      <c r="F62" s="51">
        <v>38</v>
      </c>
      <c r="G62" s="52"/>
      <c r="H62" s="71"/>
      <c r="I62" s="72"/>
      <c r="J62" s="51">
        <f>F62</f>
        <v>38</v>
      </c>
      <c r="K62" s="52"/>
    </row>
    <row r="63" spans="1:18" ht="52.35" customHeight="1" x14ac:dyDescent="0.2">
      <c r="A63" s="22"/>
      <c r="B63" s="21" t="s">
        <v>67</v>
      </c>
      <c r="C63" s="21" t="s">
        <v>62</v>
      </c>
      <c r="D63" s="42" t="s">
        <v>68</v>
      </c>
      <c r="E63" s="42"/>
      <c r="F63" s="51">
        <v>450</v>
      </c>
      <c r="G63" s="52"/>
      <c r="H63" s="71"/>
      <c r="I63" s="72"/>
      <c r="J63" s="51">
        <f>F63</f>
        <v>450</v>
      </c>
      <c r="K63" s="52"/>
    </row>
    <row r="64" spans="1:18" ht="36" customHeight="1" x14ac:dyDescent="0.2">
      <c r="A64" s="22"/>
      <c r="B64" s="23" t="s">
        <v>69</v>
      </c>
      <c r="C64" s="23" t="s">
        <v>62</v>
      </c>
      <c r="D64" s="49" t="s">
        <v>70</v>
      </c>
      <c r="E64" s="49"/>
      <c r="F64" s="69">
        <f>63.75+23.25</f>
        <v>87</v>
      </c>
      <c r="G64" s="70"/>
      <c r="H64" s="71"/>
      <c r="I64" s="72"/>
      <c r="J64" s="69">
        <f>F64+H64</f>
        <v>87</v>
      </c>
      <c r="K64" s="70"/>
    </row>
    <row r="65" spans="1:15" ht="36.75" customHeight="1" x14ac:dyDescent="0.2">
      <c r="A65" s="22"/>
      <c r="B65" s="21" t="s">
        <v>71</v>
      </c>
      <c r="C65" s="21" t="s">
        <v>62</v>
      </c>
      <c r="D65" s="42" t="s">
        <v>70</v>
      </c>
      <c r="E65" s="42"/>
      <c r="F65" s="65">
        <v>23.25</v>
      </c>
      <c r="G65" s="65"/>
      <c r="H65" s="65"/>
      <c r="I65" s="65"/>
      <c r="J65" s="65">
        <f t="shared" si="5"/>
        <v>23.25</v>
      </c>
      <c r="K65" s="65"/>
    </row>
    <row r="66" spans="1:15" ht="40.700000000000003" customHeight="1" x14ac:dyDescent="0.2">
      <c r="A66" s="22"/>
      <c r="B66" s="23" t="s">
        <v>72</v>
      </c>
      <c r="C66" s="23" t="s">
        <v>62</v>
      </c>
      <c r="D66" s="49" t="s">
        <v>70</v>
      </c>
      <c r="E66" s="49"/>
      <c r="F66" s="65">
        <v>28.5</v>
      </c>
      <c r="G66" s="65"/>
      <c r="H66" s="65"/>
      <c r="I66" s="65"/>
      <c r="J66" s="65">
        <f t="shared" si="5"/>
        <v>28.5</v>
      </c>
      <c r="K66" s="65"/>
    </row>
    <row r="67" spans="1:15" ht="37.35" customHeight="1" x14ac:dyDescent="0.2">
      <c r="A67" s="22"/>
      <c r="B67" s="23" t="s">
        <v>73</v>
      </c>
      <c r="C67" s="23" t="s">
        <v>62</v>
      </c>
      <c r="D67" s="49" t="s">
        <v>70</v>
      </c>
      <c r="E67" s="49"/>
      <c r="F67" s="65">
        <v>16</v>
      </c>
      <c r="G67" s="65"/>
      <c r="H67" s="65"/>
      <c r="I67" s="65"/>
      <c r="J67" s="65">
        <f t="shared" si="5"/>
        <v>16</v>
      </c>
      <c r="K67" s="65"/>
    </row>
    <row r="68" spans="1:15" ht="39.4" customHeight="1" x14ac:dyDescent="0.2">
      <c r="A68" s="22"/>
      <c r="B68" s="23" t="s">
        <v>74</v>
      </c>
      <c r="C68" s="23" t="s">
        <v>62</v>
      </c>
      <c r="D68" s="49" t="s">
        <v>70</v>
      </c>
      <c r="E68" s="49"/>
      <c r="F68" s="65">
        <f>24.75-7+1.5</f>
        <v>19.25</v>
      </c>
      <c r="G68" s="65"/>
      <c r="H68" s="45"/>
      <c r="I68" s="45"/>
      <c r="J68" s="65">
        <f t="shared" si="5"/>
        <v>19.25</v>
      </c>
      <c r="K68" s="65"/>
    </row>
    <row r="69" spans="1:15" ht="46.15" customHeight="1" x14ac:dyDescent="0.2">
      <c r="A69" s="22"/>
      <c r="B69" s="23" t="s">
        <v>75</v>
      </c>
      <c r="C69" s="23" t="s">
        <v>76</v>
      </c>
      <c r="D69" s="66" t="s">
        <v>77</v>
      </c>
      <c r="E69" s="67"/>
      <c r="F69" s="65">
        <v>0</v>
      </c>
      <c r="G69" s="65"/>
      <c r="H69" s="68">
        <f>80710+50000</f>
        <v>130710</v>
      </c>
      <c r="I69" s="68"/>
      <c r="J69" s="68">
        <f t="shared" si="5"/>
        <v>130710</v>
      </c>
      <c r="K69" s="68"/>
    </row>
    <row r="70" spans="1:15" ht="20.45" customHeight="1" x14ac:dyDescent="0.2">
      <c r="A70" s="22">
        <v>2</v>
      </c>
      <c r="B70" s="20" t="s">
        <v>78</v>
      </c>
      <c r="C70" s="21"/>
      <c r="D70" s="42"/>
      <c r="E70" s="42"/>
      <c r="F70" s="47"/>
      <c r="G70" s="47"/>
      <c r="H70" s="46"/>
      <c r="I70" s="46"/>
      <c r="J70" s="63"/>
      <c r="K70" s="64"/>
    </row>
    <row r="71" spans="1:15" ht="30.6" customHeight="1" x14ac:dyDescent="0.2">
      <c r="A71" s="22"/>
      <c r="B71" s="21" t="s">
        <v>79</v>
      </c>
      <c r="C71" s="21" t="s">
        <v>80</v>
      </c>
      <c r="D71" s="42" t="s">
        <v>63</v>
      </c>
      <c r="E71" s="42"/>
      <c r="F71" s="60">
        <v>13822</v>
      </c>
      <c r="G71" s="60"/>
      <c r="H71" s="45"/>
      <c r="I71" s="45"/>
      <c r="J71" s="59">
        <f t="shared" ref="J71:J75" si="6">F71+H71</f>
        <v>13822</v>
      </c>
      <c r="K71" s="59"/>
    </row>
    <row r="72" spans="1:15" ht="25.15" customHeight="1" x14ac:dyDescent="0.2">
      <c r="A72" s="22"/>
      <c r="B72" s="21" t="s">
        <v>81</v>
      </c>
      <c r="C72" s="21" t="s">
        <v>80</v>
      </c>
      <c r="D72" s="42" t="s">
        <v>82</v>
      </c>
      <c r="E72" s="42"/>
      <c r="F72" s="60">
        <v>11918</v>
      </c>
      <c r="G72" s="60"/>
      <c r="H72" s="50"/>
      <c r="I72" s="50"/>
      <c r="J72" s="60">
        <f t="shared" si="6"/>
        <v>11918</v>
      </c>
      <c r="K72" s="60"/>
      <c r="L72" s="61"/>
      <c r="M72" s="62"/>
      <c r="O72" s="24"/>
    </row>
    <row r="73" spans="1:15" ht="35.450000000000003" customHeight="1" x14ac:dyDescent="0.2">
      <c r="A73" s="22"/>
      <c r="B73" s="21" t="s">
        <v>83</v>
      </c>
      <c r="C73" s="21" t="s">
        <v>80</v>
      </c>
      <c r="D73" s="42" t="s">
        <v>82</v>
      </c>
      <c r="E73" s="42"/>
      <c r="F73" s="60">
        <v>861</v>
      </c>
      <c r="G73" s="60"/>
      <c r="H73" s="50"/>
      <c r="I73" s="50"/>
      <c r="J73" s="60">
        <f t="shared" si="6"/>
        <v>861</v>
      </c>
      <c r="K73" s="60"/>
      <c r="L73" s="14"/>
      <c r="M73" s="14"/>
      <c r="N73" s="24"/>
      <c r="O73" s="24"/>
    </row>
    <row r="74" spans="1:15" ht="55.7" customHeight="1" x14ac:dyDescent="0.2">
      <c r="A74" s="22"/>
      <c r="B74" s="21" t="s">
        <v>84</v>
      </c>
      <c r="C74" s="23" t="s">
        <v>62</v>
      </c>
      <c r="D74" s="42" t="s">
        <v>82</v>
      </c>
      <c r="E74" s="42"/>
      <c r="F74" s="60">
        <v>72</v>
      </c>
      <c r="G74" s="60"/>
      <c r="H74" s="50"/>
      <c r="I74" s="50"/>
      <c r="J74" s="60">
        <f t="shared" si="6"/>
        <v>72</v>
      </c>
      <c r="K74" s="60"/>
      <c r="L74" s="14"/>
      <c r="M74" s="14"/>
      <c r="O74" s="24"/>
    </row>
    <row r="75" spans="1:15" ht="46.9" customHeight="1" x14ac:dyDescent="0.2">
      <c r="A75" s="22"/>
      <c r="B75" s="21" t="s">
        <v>85</v>
      </c>
      <c r="C75" s="23" t="s">
        <v>62</v>
      </c>
      <c r="D75" s="42" t="s">
        <v>86</v>
      </c>
      <c r="E75" s="42"/>
      <c r="F75" s="60"/>
      <c r="G75" s="60"/>
      <c r="H75" s="50">
        <v>5</v>
      </c>
      <c r="I75" s="50"/>
      <c r="J75" s="60">
        <f t="shared" si="6"/>
        <v>5</v>
      </c>
      <c r="K75" s="60"/>
      <c r="L75" s="14"/>
      <c r="M75" s="14"/>
      <c r="O75" s="24"/>
    </row>
    <row r="76" spans="1:15" ht="21.2" customHeight="1" x14ac:dyDescent="0.2">
      <c r="A76" s="22">
        <v>3</v>
      </c>
      <c r="B76" s="20" t="s">
        <v>87</v>
      </c>
      <c r="C76" s="21"/>
      <c r="D76" s="42"/>
      <c r="E76" s="42"/>
      <c r="F76" s="59"/>
      <c r="G76" s="59"/>
      <c r="H76" s="47"/>
      <c r="I76" s="47"/>
      <c r="J76" s="47"/>
      <c r="K76" s="47"/>
    </row>
    <row r="77" spans="1:15" ht="40.15" customHeight="1" x14ac:dyDescent="0.2">
      <c r="A77" s="22"/>
      <c r="B77" s="21" t="s">
        <v>88</v>
      </c>
      <c r="C77" s="21" t="s">
        <v>76</v>
      </c>
      <c r="D77" s="42" t="s">
        <v>86</v>
      </c>
      <c r="E77" s="42"/>
      <c r="F77" s="53">
        <f>D43/F61</f>
        <v>305855.45454545453</v>
      </c>
      <c r="G77" s="53"/>
      <c r="H77" s="54"/>
      <c r="I77" s="54"/>
      <c r="J77" s="53">
        <f t="shared" si="5"/>
        <v>305855.45454545453</v>
      </c>
      <c r="K77" s="53"/>
    </row>
    <row r="78" spans="1:15" ht="51.6" customHeight="1" x14ac:dyDescent="0.2">
      <c r="A78" s="22"/>
      <c r="B78" s="21" t="s">
        <v>89</v>
      </c>
      <c r="C78" s="21" t="s">
        <v>76</v>
      </c>
      <c r="D78" s="42" t="s">
        <v>86</v>
      </c>
      <c r="E78" s="42"/>
      <c r="F78" s="53"/>
      <c r="G78" s="53"/>
      <c r="H78" s="54">
        <f>H69/H75</f>
        <v>26142</v>
      </c>
      <c r="I78" s="54"/>
      <c r="J78" s="53">
        <f t="shared" si="5"/>
        <v>26142</v>
      </c>
      <c r="K78" s="53"/>
    </row>
    <row r="79" spans="1:15" ht="33.4" customHeight="1" x14ac:dyDescent="0.2">
      <c r="A79" s="22"/>
      <c r="B79" s="21" t="s">
        <v>90</v>
      </c>
      <c r="C79" s="21" t="s">
        <v>80</v>
      </c>
      <c r="D79" s="55" t="s">
        <v>86</v>
      </c>
      <c r="E79" s="56"/>
      <c r="F79" s="51">
        <f>F73/F65</f>
        <v>37.032258064516128</v>
      </c>
      <c r="G79" s="52"/>
      <c r="H79" s="57"/>
      <c r="I79" s="58"/>
      <c r="J79" s="51">
        <f t="shared" si="5"/>
        <v>37.032258064516128</v>
      </c>
      <c r="K79" s="52"/>
    </row>
    <row r="80" spans="1:15" ht="46.15" customHeight="1" x14ac:dyDescent="0.2">
      <c r="A80" s="22"/>
      <c r="B80" s="21" t="s">
        <v>91</v>
      </c>
      <c r="C80" s="23" t="s">
        <v>62</v>
      </c>
      <c r="D80" s="49" t="s">
        <v>86</v>
      </c>
      <c r="E80" s="49"/>
      <c r="F80" s="47">
        <f>F62/F66</f>
        <v>1.3333333333333333</v>
      </c>
      <c r="G80" s="47"/>
      <c r="H80" s="50"/>
      <c r="I80" s="50"/>
      <c r="J80" s="51">
        <f t="shared" si="5"/>
        <v>1.3333333333333333</v>
      </c>
      <c r="K80" s="52"/>
    </row>
    <row r="81" spans="1:16" ht="39.4" customHeight="1" x14ac:dyDescent="0.2">
      <c r="A81" s="22"/>
      <c r="B81" s="21" t="s">
        <v>92</v>
      </c>
      <c r="C81" s="23" t="s">
        <v>62</v>
      </c>
      <c r="D81" s="49" t="s">
        <v>86</v>
      </c>
      <c r="E81" s="49"/>
      <c r="F81" s="47">
        <f>F63/F68</f>
        <v>23.376623376623378</v>
      </c>
      <c r="G81" s="47"/>
      <c r="H81" s="50"/>
      <c r="I81" s="50"/>
      <c r="J81" s="51">
        <f t="shared" si="5"/>
        <v>23.376623376623378</v>
      </c>
      <c r="K81" s="52"/>
    </row>
    <row r="82" spans="1:16" ht="19.7" customHeight="1" x14ac:dyDescent="0.2">
      <c r="A82" s="22">
        <v>4</v>
      </c>
      <c r="B82" s="20" t="s">
        <v>93</v>
      </c>
      <c r="C82" s="21"/>
      <c r="D82" s="42"/>
      <c r="E82" s="42"/>
      <c r="F82" s="47"/>
      <c r="G82" s="47"/>
      <c r="H82" s="46"/>
      <c r="I82" s="46"/>
      <c r="J82" s="47"/>
      <c r="K82" s="47"/>
    </row>
    <row r="83" spans="1:16" ht="37.35" customHeight="1" x14ac:dyDescent="0.2">
      <c r="A83" s="22"/>
      <c r="B83" s="21" t="s">
        <v>94</v>
      </c>
      <c r="C83" s="21" t="s">
        <v>95</v>
      </c>
      <c r="D83" s="42" t="s">
        <v>86</v>
      </c>
      <c r="E83" s="42"/>
      <c r="F83" s="45">
        <v>100</v>
      </c>
      <c r="G83" s="45"/>
      <c r="H83" s="48"/>
      <c r="I83" s="48"/>
      <c r="J83" s="45">
        <f t="shared" si="5"/>
        <v>100</v>
      </c>
      <c r="K83" s="45"/>
    </row>
    <row r="84" spans="1:16" ht="50.25" customHeight="1" x14ac:dyDescent="0.2">
      <c r="A84" s="22"/>
      <c r="B84" s="21" t="s">
        <v>96</v>
      </c>
      <c r="C84" s="21" t="s">
        <v>95</v>
      </c>
      <c r="D84" s="42" t="s">
        <v>86</v>
      </c>
      <c r="E84" s="42"/>
      <c r="F84" s="45">
        <v>100</v>
      </c>
      <c r="G84" s="45"/>
      <c r="H84" s="46"/>
      <c r="I84" s="46"/>
      <c r="J84" s="45">
        <f t="shared" si="5"/>
        <v>100</v>
      </c>
      <c r="K84" s="45"/>
    </row>
    <row r="85" spans="1:16" ht="62.45" customHeight="1" x14ac:dyDescent="0.2">
      <c r="A85" s="22"/>
      <c r="B85" s="21" t="s">
        <v>97</v>
      </c>
      <c r="C85" s="21" t="s">
        <v>95</v>
      </c>
      <c r="D85" s="42" t="s">
        <v>86</v>
      </c>
      <c r="E85" s="42"/>
      <c r="F85" s="45">
        <v>100</v>
      </c>
      <c r="G85" s="45"/>
      <c r="H85" s="46"/>
      <c r="I85" s="46"/>
      <c r="J85" s="45">
        <f t="shared" si="5"/>
        <v>100</v>
      </c>
      <c r="K85" s="45"/>
    </row>
    <row r="86" spans="1:16" ht="38.85" customHeight="1" x14ac:dyDescent="0.2">
      <c r="A86" s="21"/>
      <c r="B86" s="21" t="s">
        <v>98</v>
      </c>
      <c r="C86" s="21" t="s">
        <v>95</v>
      </c>
      <c r="D86" s="42" t="s">
        <v>86</v>
      </c>
      <c r="E86" s="42"/>
      <c r="F86" s="43">
        <f>ROUND(14.5/63.75*100,0)</f>
        <v>23</v>
      </c>
      <c r="G86" s="44"/>
      <c r="H86" s="43"/>
      <c r="I86" s="44"/>
      <c r="J86" s="45">
        <f t="shared" si="5"/>
        <v>23</v>
      </c>
      <c r="K86" s="45"/>
      <c r="L86" s="25"/>
      <c r="N86" s="25"/>
      <c r="P86" s="25"/>
    </row>
    <row r="87" spans="1:16" ht="42.75" customHeight="1" x14ac:dyDescent="0.2">
      <c r="A87" s="21"/>
      <c r="B87" s="21" t="s">
        <v>99</v>
      </c>
      <c r="C87" s="21" t="s">
        <v>95</v>
      </c>
      <c r="D87" s="42" t="s">
        <v>86</v>
      </c>
      <c r="E87" s="42"/>
      <c r="F87" s="43">
        <v>88.3</v>
      </c>
      <c r="G87" s="44"/>
      <c r="H87" s="43"/>
      <c r="I87" s="44"/>
      <c r="J87" s="45">
        <f t="shared" si="5"/>
        <v>88.3</v>
      </c>
      <c r="K87" s="45"/>
      <c r="L87" s="26"/>
    </row>
    <row r="88" spans="1:16" ht="27" customHeight="1" x14ac:dyDescent="0.25">
      <c r="A88" s="40" t="s">
        <v>100</v>
      </c>
      <c r="B88" s="40"/>
      <c r="C88" s="3"/>
      <c r="D88" s="3"/>
      <c r="E88" s="27"/>
      <c r="F88" s="28"/>
      <c r="G88" s="28"/>
      <c r="H88" s="41" t="s">
        <v>101</v>
      </c>
      <c r="I88" s="41"/>
      <c r="J88" s="41"/>
      <c r="K88" s="41"/>
    </row>
    <row r="89" spans="1:16" ht="9.75" customHeight="1" x14ac:dyDescent="0.2">
      <c r="A89" s="3"/>
      <c r="B89" s="3"/>
      <c r="C89" s="3"/>
      <c r="D89" s="3"/>
      <c r="E89" s="29" t="s">
        <v>102</v>
      </c>
      <c r="F89" s="30"/>
      <c r="G89" s="30"/>
      <c r="H89" s="37" t="s">
        <v>103</v>
      </c>
      <c r="I89" s="37"/>
      <c r="J89" s="37"/>
      <c r="K89" s="37"/>
    </row>
    <row r="90" spans="1:16" ht="48.2" customHeight="1" x14ac:dyDescent="0.25">
      <c r="A90" s="40" t="s">
        <v>104</v>
      </c>
      <c r="B90" s="40"/>
      <c r="C90" s="3"/>
      <c r="D90" s="3"/>
      <c r="E90" s="5"/>
      <c r="F90" s="3"/>
      <c r="G90" s="3"/>
      <c r="H90" s="39"/>
      <c r="I90" s="39"/>
      <c r="J90" s="39"/>
      <c r="K90" s="39"/>
    </row>
    <row r="91" spans="1:16" ht="6" customHeight="1" x14ac:dyDescent="0.25">
      <c r="A91" s="40" t="s">
        <v>105</v>
      </c>
      <c r="B91" s="40"/>
      <c r="C91" s="3"/>
      <c r="D91" s="3"/>
      <c r="E91" s="3"/>
      <c r="F91" s="3"/>
      <c r="G91" s="3"/>
      <c r="H91" s="39"/>
      <c r="I91" s="39"/>
      <c r="J91" s="39"/>
      <c r="K91" s="39"/>
    </row>
    <row r="92" spans="1:16" ht="24" customHeight="1" x14ac:dyDescent="0.25">
      <c r="A92" s="3"/>
      <c r="B92" s="3"/>
      <c r="C92" s="3"/>
      <c r="D92" s="3"/>
      <c r="E92" s="31"/>
      <c r="F92" s="3"/>
      <c r="G92" s="3"/>
      <c r="H92" s="36" t="s">
        <v>106</v>
      </c>
      <c r="I92" s="36"/>
      <c r="J92" s="36"/>
      <c r="K92" s="36"/>
    </row>
    <row r="93" spans="1:16" ht="31.35" customHeight="1" x14ac:dyDescent="0.2">
      <c r="A93" s="3" t="s">
        <v>107</v>
      </c>
      <c r="B93" s="3"/>
      <c r="C93" s="3"/>
      <c r="D93" s="3"/>
      <c r="E93" s="29" t="s">
        <v>102</v>
      </c>
      <c r="F93" s="29"/>
      <c r="G93" s="30"/>
      <c r="H93" s="37" t="s">
        <v>103</v>
      </c>
      <c r="I93" s="37"/>
      <c r="J93" s="37"/>
      <c r="K93" s="37"/>
    </row>
    <row r="94" spans="1:16" ht="15.75" customHeight="1" x14ac:dyDescent="0.2">
      <c r="A94" s="32"/>
      <c r="B94" s="38" t="s">
        <v>108</v>
      </c>
      <c r="C94" s="38"/>
      <c r="D94" s="38"/>
      <c r="E94" s="5"/>
      <c r="F94" s="5"/>
      <c r="G94" s="3"/>
      <c r="H94" s="39"/>
      <c r="I94" s="39"/>
      <c r="J94" s="39"/>
      <c r="K94" s="39"/>
    </row>
    <row r="95" spans="1:16" ht="18.75" customHeight="1" x14ac:dyDescent="0.2">
      <c r="A95" s="33"/>
      <c r="B95" s="34"/>
      <c r="C95" s="35"/>
      <c r="D95" s="35"/>
    </row>
    <row r="96" spans="1:16" ht="20.25" customHeight="1" x14ac:dyDescent="0.2"/>
    <row r="97" ht="34.5" customHeight="1" x14ac:dyDescent="0.2"/>
  </sheetData>
  <mergeCells count="245">
    <mergeCell ref="B6:C6"/>
    <mergeCell ref="E6:F6"/>
    <mergeCell ref="G6:K6"/>
    <mergeCell ref="A7:K7"/>
    <mergeCell ref="A8:K8"/>
    <mergeCell ref="A9:K9"/>
    <mergeCell ref="G1:K1"/>
    <mergeCell ref="G2:K2"/>
    <mergeCell ref="A3:K3"/>
    <mergeCell ref="B4:F4"/>
    <mergeCell ref="G4:K4"/>
    <mergeCell ref="B5:F5"/>
    <mergeCell ref="G5:K5"/>
    <mergeCell ref="A16:K16"/>
    <mergeCell ref="A17:K17"/>
    <mergeCell ref="A18:K18"/>
    <mergeCell ref="A19:K19"/>
    <mergeCell ref="A20:K20"/>
    <mergeCell ref="A21:K21"/>
    <mergeCell ref="A10:I10"/>
    <mergeCell ref="A11:K11"/>
    <mergeCell ref="A12:K12"/>
    <mergeCell ref="A13:K13"/>
    <mergeCell ref="A14:K14"/>
    <mergeCell ref="A15:K15"/>
    <mergeCell ref="B29:H29"/>
    <mergeCell ref="B30:H30"/>
    <mergeCell ref="B31:H31"/>
    <mergeCell ref="A33:J33"/>
    <mergeCell ref="A34:K34"/>
    <mergeCell ref="B36:H36"/>
    <mergeCell ref="A22:K22"/>
    <mergeCell ref="A23:K23"/>
    <mergeCell ref="A24:K24"/>
    <mergeCell ref="A25:K25"/>
    <mergeCell ref="A26:K26"/>
    <mergeCell ref="B28:H28"/>
    <mergeCell ref="B42:C42"/>
    <mergeCell ref="D42:E42"/>
    <mergeCell ref="F42:G42"/>
    <mergeCell ref="H42:I42"/>
    <mergeCell ref="B43:C43"/>
    <mergeCell ref="D43:E43"/>
    <mergeCell ref="F43:G43"/>
    <mergeCell ref="H43:I43"/>
    <mergeCell ref="B37:H37"/>
    <mergeCell ref="A39:H39"/>
    <mergeCell ref="A40:I40"/>
    <mergeCell ref="B41:C41"/>
    <mergeCell ref="D41:E41"/>
    <mergeCell ref="F41:G41"/>
    <mergeCell ref="H41:I41"/>
    <mergeCell ref="O45:P45"/>
    <mergeCell ref="Q45:R45"/>
    <mergeCell ref="B46:C46"/>
    <mergeCell ref="D46:E46"/>
    <mergeCell ref="F46:G46"/>
    <mergeCell ref="H46:I46"/>
    <mergeCell ref="O46:P46"/>
    <mergeCell ref="Q46:R46"/>
    <mergeCell ref="B44:C44"/>
    <mergeCell ref="D44:E44"/>
    <mergeCell ref="F44:G44"/>
    <mergeCell ref="H44:I44"/>
    <mergeCell ref="L44:L46"/>
    <mergeCell ref="M44:N46"/>
    <mergeCell ref="B45:C45"/>
    <mergeCell ref="D45:E45"/>
    <mergeCell ref="F45:G45"/>
    <mergeCell ref="H45:I45"/>
    <mergeCell ref="O47:P47"/>
    <mergeCell ref="Q47:R47"/>
    <mergeCell ref="M48:N48"/>
    <mergeCell ref="O48:P48"/>
    <mergeCell ref="Q48:R48"/>
    <mergeCell ref="A49:H49"/>
    <mergeCell ref="M49:N49"/>
    <mergeCell ref="O49:P49"/>
    <mergeCell ref="Q49:R49"/>
    <mergeCell ref="A47:C47"/>
    <mergeCell ref="D47:E47"/>
    <mergeCell ref="F47:G47"/>
    <mergeCell ref="H47:I47"/>
    <mergeCell ref="L47:L51"/>
    <mergeCell ref="M47:N47"/>
    <mergeCell ref="A50:I50"/>
    <mergeCell ref="M50:N50"/>
    <mergeCell ref="O50:P50"/>
    <mergeCell ref="Q50:R50"/>
    <mergeCell ref="A51:C51"/>
    <mergeCell ref="D51:E51"/>
    <mergeCell ref="F51:G51"/>
    <mergeCell ref="H51:I51"/>
    <mergeCell ref="M51:N51"/>
    <mergeCell ref="O51:P51"/>
    <mergeCell ref="Q51:R51"/>
    <mergeCell ref="A54:C54"/>
    <mergeCell ref="D54:E54"/>
    <mergeCell ref="F54:G54"/>
    <mergeCell ref="H54:I54"/>
    <mergeCell ref="A56:H56"/>
    <mergeCell ref="D57:E57"/>
    <mergeCell ref="F57:G57"/>
    <mergeCell ref="H57:I57"/>
    <mergeCell ref="A52:C52"/>
    <mergeCell ref="D52:E52"/>
    <mergeCell ref="F52:G52"/>
    <mergeCell ref="H52:I52"/>
    <mergeCell ref="A53:C53"/>
    <mergeCell ref="D53:E53"/>
    <mergeCell ref="F53:G53"/>
    <mergeCell ref="H53:I53"/>
    <mergeCell ref="D60:E60"/>
    <mergeCell ref="F60:G60"/>
    <mergeCell ref="H60:I60"/>
    <mergeCell ref="J60:K60"/>
    <mergeCell ref="D61:E61"/>
    <mergeCell ref="F61:G61"/>
    <mergeCell ref="H61:I61"/>
    <mergeCell ref="J61:K61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4:E64"/>
    <mergeCell ref="F64:G64"/>
    <mergeCell ref="H64:I64"/>
    <mergeCell ref="J64:K64"/>
    <mergeCell ref="D65:E65"/>
    <mergeCell ref="F65:G65"/>
    <mergeCell ref="H65:I65"/>
    <mergeCell ref="J65:K65"/>
    <mergeCell ref="D62:E62"/>
    <mergeCell ref="F62:G62"/>
    <mergeCell ref="H62:I62"/>
    <mergeCell ref="J62:K62"/>
    <mergeCell ref="D63:E63"/>
    <mergeCell ref="F63:G63"/>
    <mergeCell ref="H63:I63"/>
    <mergeCell ref="J63:K63"/>
    <mergeCell ref="D68:E68"/>
    <mergeCell ref="F68:G68"/>
    <mergeCell ref="H68:I68"/>
    <mergeCell ref="J68:K68"/>
    <mergeCell ref="D69:E69"/>
    <mergeCell ref="F69:G69"/>
    <mergeCell ref="H69:I69"/>
    <mergeCell ref="J69:K69"/>
    <mergeCell ref="D66:E66"/>
    <mergeCell ref="F66:G66"/>
    <mergeCell ref="H66:I66"/>
    <mergeCell ref="J66:K66"/>
    <mergeCell ref="D67:E67"/>
    <mergeCell ref="F67:G67"/>
    <mergeCell ref="H67:I67"/>
    <mergeCell ref="J67:K67"/>
    <mergeCell ref="L72:M72"/>
    <mergeCell ref="D73:E73"/>
    <mergeCell ref="F73:G73"/>
    <mergeCell ref="H73:I73"/>
    <mergeCell ref="J73:K73"/>
    <mergeCell ref="D70:E70"/>
    <mergeCell ref="F70:G70"/>
    <mergeCell ref="H70:I70"/>
    <mergeCell ref="J70:K70"/>
    <mergeCell ref="D71:E71"/>
    <mergeCell ref="F71:G71"/>
    <mergeCell ref="H71:I71"/>
    <mergeCell ref="J71:K71"/>
    <mergeCell ref="D74:E74"/>
    <mergeCell ref="F74:G74"/>
    <mergeCell ref="H74:I74"/>
    <mergeCell ref="J74:K74"/>
    <mergeCell ref="D75:E75"/>
    <mergeCell ref="F75:G75"/>
    <mergeCell ref="H75:I75"/>
    <mergeCell ref="J75:K75"/>
    <mergeCell ref="D72:E72"/>
    <mergeCell ref="F72:G72"/>
    <mergeCell ref="H72:I72"/>
    <mergeCell ref="J72:K72"/>
    <mergeCell ref="D78:E78"/>
    <mergeCell ref="F78:G78"/>
    <mergeCell ref="H78:I78"/>
    <mergeCell ref="J78:K78"/>
    <mergeCell ref="D79:E79"/>
    <mergeCell ref="F79:G79"/>
    <mergeCell ref="H79:I79"/>
    <mergeCell ref="J79:K79"/>
    <mergeCell ref="D76:E76"/>
    <mergeCell ref="F76:G76"/>
    <mergeCell ref="H76:I76"/>
    <mergeCell ref="J76:K76"/>
    <mergeCell ref="D77:E77"/>
    <mergeCell ref="F77:G77"/>
    <mergeCell ref="H77:I77"/>
    <mergeCell ref="J77:K77"/>
    <mergeCell ref="D82:E82"/>
    <mergeCell ref="F82:G82"/>
    <mergeCell ref="H82:I82"/>
    <mergeCell ref="J82:K82"/>
    <mergeCell ref="D83:E83"/>
    <mergeCell ref="F83:G83"/>
    <mergeCell ref="H83:I83"/>
    <mergeCell ref="J83:K83"/>
    <mergeCell ref="D80:E80"/>
    <mergeCell ref="F80:G80"/>
    <mergeCell ref="H80:I80"/>
    <mergeCell ref="J80:K80"/>
    <mergeCell ref="D81:E81"/>
    <mergeCell ref="F81:G81"/>
    <mergeCell ref="H81:I81"/>
    <mergeCell ref="J81:K81"/>
    <mergeCell ref="D86:E86"/>
    <mergeCell ref="F86:G86"/>
    <mergeCell ref="H86:I86"/>
    <mergeCell ref="J86:K86"/>
    <mergeCell ref="D87:E87"/>
    <mergeCell ref="F87:G87"/>
    <mergeCell ref="H87:I87"/>
    <mergeCell ref="J87:K87"/>
    <mergeCell ref="D84:E84"/>
    <mergeCell ref="F84:G84"/>
    <mergeCell ref="H84:I84"/>
    <mergeCell ref="J84:K84"/>
    <mergeCell ref="D85:E85"/>
    <mergeCell ref="F85:G85"/>
    <mergeCell ref="H85:I85"/>
    <mergeCell ref="J85:K85"/>
    <mergeCell ref="H92:K92"/>
    <mergeCell ref="H93:K93"/>
    <mergeCell ref="B94:D94"/>
    <mergeCell ref="H94:K94"/>
    <mergeCell ref="A88:B88"/>
    <mergeCell ref="H88:K88"/>
    <mergeCell ref="H89:K89"/>
    <mergeCell ref="A90:B90"/>
    <mergeCell ref="H90:K90"/>
    <mergeCell ref="A91:B91"/>
    <mergeCell ref="H91:K91"/>
  </mergeCells>
  <pageMargins left="0.62992125984251968" right="0.23622047244094491" top="0.35433070866141736" bottom="0.15748031496062992" header="0.31496062992125984" footer="0.31496062992125984"/>
  <pageSetup paperSize="9" scale="67" fitToHeight="4" orientation="landscape" r:id="rId1"/>
  <rowBreaks count="3" manualBreakCount="3">
    <brk id="19" max="10" man="1"/>
    <brk id="62" max="10" man="1"/>
    <brk id="83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0611141 </vt:lpstr>
      <vt:lpstr>'0611141 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Ліщук Петро Андрійович</cp:lastModifiedBy>
  <dcterms:created xsi:type="dcterms:W3CDTF">2025-12-05T08:33:54Z</dcterms:created>
  <dcterms:modified xsi:type="dcterms:W3CDTF">2025-12-15T15:02:00Z</dcterms:modified>
</cp:coreProperties>
</file>