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віта\"/>
    </mc:Choice>
  </mc:AlternateContent>
  <bookViews>
    <workbookView xWindow="435" yWindow="75" windowWidth="25245" windowHeight="9105"/>
  </bookViews>
  <sheets>
    <sheet name="0611151" sheetId="1" r:id="rId1"/>
  </sheets>
  <definedNames>
    <definedName name="_xlnm.Print_Area" localSheetId="0">'0611151'!$A$1:$K$96</definedName>
  </definedNames>
  <calcPr calcId="152511"/>
</workbook>
</file>

<file path=xl/calcChain.xml><?xml version="1.0" encoding="utf-8"?>
<calcChain xmlns="http://schemas.openxmlformats.org/spreadsheetml/2006/main">
  <c r="J87" i="1" l="1"/>
  <c r="J86" i="1"/>
  <c r="J85" i="1"/>
  <c r="F83" i="1"/>
  <c r="J83" i="1" s="1"/>
  <c r="J82" i="1"/>
  <c r="J77" i="1"/>
  <c r="J76" i="1"/>
  <c r="J75" i="1"/>
  <c r="J74" i="1"/>
  <c r="J73" i="1"/>
  <c r="J72" i="1"/>
  <c r="J71" i="1"/>
  <c r="F71" i="1"/>
  <c r="J70" i="1"/>
  <c r="J68" i="1"/>
  <c r="J67" i="1"/>
  <c r="J66" i="1"/>
  <c r="J65" i="1"/>
  <c r="J64" i="1"/>
  <c r="J63" i="1"/>
  <c r="F49" i="1"/>
  <c r="H49" i="1" s="1"/>
  <c r="D48" i="1"/>
  <c r="H48" i="1" s="1"/>
  <c r="H50" i="1" l="1"/>
  <c r="D50" i="1"/>
  <c r="D56" i="1" s="1"/>
  <c r="D57" i="1" s="1"/>
  <c r="F50" i="1"/>
  <c r="F56" i="1" s="1"/>
  <c r="F57" i="1" l="1"/>
  <c r="H56" i="1"/>
  <c r="H57" i="1" s="1"/>
  <c r="F81" i="1"/>
  <c r="J81" i="1" s="1"/>
  <c r="F79" i="1"/>
  <c r="F80" i="1"/>
  <c r="H79" i="1" l="1"/>
  <c r="J79" i="1" s="1"/>
  <c r="H80" i="1"/>
  <c r="J80" i="1" s="1"/>
</calcChain>
</file>

<file path=xl/sharedStrings.xml><?xml version="1.0" encoding="utf-8"?>
<sst xmlns="http://schemas.openxmlformats.org/spreadsheetml/2006/main" count="154" uniqueCount="110">
  <si>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</si>
  <si>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</si>
  <si>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</si>
  <si>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</si>
  <si>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</si>
  <si>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</si>
  <si>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</si>
  <si>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</si>
  <si>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0611151    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</si>
  <si>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1151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</si>
  <si>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</si>
  <si>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Забезпечення діяльності інклюзивно-ресурсних центрів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</si>
  <si>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</si>
  <si>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1 859 169,42 гривень, у тому числі загального фонду — 1 834 049,42 гривень та спеціального фонду — 25 120,00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</si>
  <si>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</si>
  <si>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 к/96-ВР 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</si>
  <si>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</si>
  <si>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 року № 2402-III "Про охорону дитинства" (із змінами і доповненнями)</t>
  </si>
  <si>
    <t>Закон України від 05.09.2017 року № 2145- VІІI   “Про освіту”  (із змінами і доповненнями)</t>
  </si>
  <si>
    <t xml:space="preserve">Закон України від 19.11.2024 року № 4059-IX  "Про Державний бюджет України на 2025 рік" </t>
  </si>
  <si>
    <t>Наказ Міністерства фінансів України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</si>
  <si>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   "Про затвердження складових Програмної класифікації видатків та кредитування місцевого бюджету"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</si>
  <si>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</si>
  <si>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від 26.09.2005 року  № 557 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</si>
  <si>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  "Про затвердження Інструкції про порядок обчислення заробітної плати працівників освіти "  (із змінами і доповненнями)</t>
  </si>
  <si>
    <t>Постанова Кабінету Міністрів України  від 28.12.2021 року 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</si>
  <si>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 від 30.08.2002 року  № 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</si>
  <si>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</si>
  <si>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 Кабінету Міністрів України від 12.07.2017 року № 545 "Про затвердження Положення про інклюзивно-ресурсний центр"  (із змінами і доповненнями)</t>
  </si>
  <si>
    <t>Постанова Кабінету Міністрів України від 15.09.2021 року № 957 "Про затвердження Порядку організації інклюзивного навчання у закладах загальної середньої освіти" (із змінами і доповненнями)</t>
  </si>
  <si>
    <t>Постанова Кабінету Міністрів України від 10.04.2019 № 530 "Про затвердження Порядку організації інклюзивного навчання у закладах дошкільної освіти" (із змінами і доповненнями)</t>
  </si>
  <si>
    <t>Постанова Кабінету Міністрів України від 21.08.2019 року № 779 "Про організацію інклюзивного навчання в закладах позашкільної освіти" (із змінами і доповненнями)</t>
  </si>
  <si>
    <t>Постанова Кабінету Міністрів України від 10.07.2019 року № 636 "Порядок організації інклюзивного навчання у закладах професійної (професійно-технічної) освіти"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</si>
  <si>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</si>
  <si>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</si>
  <si>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</si>
  <si>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</si>
  <si>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</si>
  <si>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</si>
  <si>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</si>
  <si>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</si>
  <si>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заходів спрямованих на забезпечення рівного доступу  осіб з особливими освітніми потребами до якісної  інклюзивної, початкової та середньої освіти</t>
  </si>
  <si>
    <r>
      <t>7. Мета бюджетної програми:</t>
    </r>
    <r>
      <rPr>
        <u/>
        <sz val="12"/>
        <rFont val="Times New Roman"/>
        <family val="1"/>
        <charset val="204"/>
      </rPr>
      <t>Забезпечення діяльності інклюзивно-ресурсних центрів. Забезпечення проведення комплексної психолого-педагогічної оцінки розвитку дитини,надання психолого-педагогічних,корекційно-розвиткових послуг та забезпечення системного кваліфікованого супроводу дітей з особливими освітніми потребами</t>
    </r>
  </si>
  <si>
    <t> 8.Завдання бюджетної програми:</t>
  </si>
  <si>
    <t>Завдання</t>
  </si>
  <si>
    <t>Забезпечити діяльність інклюзивно-ресурсних центрів. Забезпечити проведення комплексної психолого-педагогічної оцінки розвитку дитини, надання психолого-педагогічних, корекційно-розвиткових послуг та забезпечення системного кваліфікованого супроводу дітей з особливими освітніми потребами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</si>
  <si>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</si>
  <si>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</si>
  <si>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</si>
  <si>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</si>
  <si>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</si>
  <si>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</si>
  <si>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Створення належних умов для діяльності працівників інклюзивно-ресурсного центрі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</si>
  <si>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</si>
  <si>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</si>
  <si>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</si>
  <si>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</si>
  <si>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</si>
  <si>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</si>
  <si>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</si>
  <si>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</si>
  <si>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</si>
  <si>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</si>
  <si>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 xml:space="preserve">Кількість центрів (закладів) </t>
  </si>
  <si>
    <t>од.</t>
  </si>
  <si>
    <t xml:space="preserve">Мережа </t>
  </si>
  <si>
    <t>Витрати місцевого бюджету на оплату заробітної плати з нарахуваннями інклюзивно-ресурсних центрів</t>
  </si>
  <si>
    <t>грн</t>
  </si>
  <si>
    <t>Кошторис</t>
  </si>
  <si>
    <t>Усього середньорічне число ставок/штатних одиниць у тому числі:</t>
  </si>
  <si>
    <t>Штатний розпис, тарифікація</t>
  </si>
  <si>
    <t xml:space="preserve">адмінперсоналу  </t>
  </si>
  <si>
    <t>спеціалістів</t>
  </si>
  <si>
    <t>робітників</t>
  </si>
  <si>
    <t>продукту</t>
  </si>
  <si>
    <t>Прогнозна кількість дітей з особливими освітніми потребами від 2 до 18 років, які отримують послуги інклюзивно-ресурсниї центрів</t>
  </si>
  <si>
    <t>осіб</t>
  </si>
  <si>
    <t>Розрахунок</t>
  </si>
  <si>
    <t xml:space="preserve">Розрахункова кількість дітей на одну штатну одиницю </t>
  </si>
  <si>
    <t>Прогнозна кількість запланованих психолого-педагогічних комплексних оцінок розвитку дитини</t>
  </si>
  <si>
    <t>План роботи</t>
  </si>
  <si>
    <t>Кількість запланованих корекційно-розвиткових занять для дітей з особливими освітніми потребами</t>
  </si>
  <si>
    <t>Кількість запланованих консультацій для батьків дітей переселенців</t>
  </si>
  <si>
    <t>Кількість запланованих консультацій для батьків дітей з ООП</t>
  </si>
  <si>
    <t>Кількість запланованих консультацій для педагогічних працівників</t>
  </si>
  <si>
    <t xml:space="preserve">Кількість закладів, в яких будуть проведені поточні ремонти </t>
  </si>
  <si>
    <t>Рішення сесії від 20.11.25 року № 4</t>
  </si>
  <si>
    <t>ефективності</t>
  </si>
  <si>
    <t>Середньорічні витрати на одну дитину</t>
  </si>
  <si>
    <t>Середньорічні витрати на одну штатну одиницю без заробітної плати педагогічного персоналу</t>
  </si>
  <si>
    <t>Середні витрати на утримання одного інклюзивно-ресурсного центру</t>
  </si>
  <si>
    <t xml:space="preserve">Середні витрати на проведення поточних ремонтів одного закладу освіти </t>
  </si>
  <si>
    <t>Діто-дні відвідування</t>
  </si>
  <si>
    <t>днів</t>
  </si>
  <si>
    <t>якості</t>
  </si>
  <si>
    <t>Відсоток дітей  з особливими освітніми потребами, які отримують послуги інклюзивно-ресурсних центрів</t>
  </si>
  <si>
    <t>%</t>
  </si>
  <si>
    <t>Кількість днів відвідування</t>
  </si>
  <si>
    <t>Звітність</t>
  </si>
  <si>
    <t>Відсоток захищених статей загального фонду видатків в загальному обсязі</t>
  </si>
  <si>
    <t xml:space="preserve">В.о. директора Департаменту освіти та науки   </t>
  </si>
  <si>
    <t>Олександр ХМЕЛІВСЬКИЙ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</si>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</sst>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\ _₴"/>
    <numFmt numFmtId="166" formatCode="#,##0.0\ _₴"/>
    <numFmt numFmtId="167" formatCode="0.0"/>
  </numFmts>
  <fonts count="3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0" borderId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1" fillId="0" borderId="0"/>
    <xf numFmtId="0" fontId="2" fillId="0" borderId="0"/>
    <xf numFmtId="0" fontId="25" fillId="0" borderId="0"/>
    <xf numFmtId="0" fontId="21" fillId="0" borderId="0"/>
    <xf numFmtId="0" fontId="27" fillId="0" borderId="0"/>
    <xf numFmtId="0" fontId="28" fillId="0" borderId="0"/>
    <xf numFmtId="0" fontId="1" fillId="0" borderId="0"/>
    <xf numFmtId="0" fontId="19" fillId="16" borderId="13" applyNumberFormat="0" applyFont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6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3" fontId="0" fillId="0" borderId="0" xfId="0" applyNumberForma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3" fillId="0" borderId="5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5" fontId="3" fillId="0" borderId="4" xfId="0" applyNumberFormat="1" applyFont="1" applyFill="1" applyBorder="1" applyAlignment="1">
      <alignment horizontal="center" vertical="center" wrapText="1" shrinkToFit="1"/>
    </xf>
    <xf numFmtId="167" fontId="9" fillId="0" borderId="2" xfId="0" applyNumberFormat="1" applyFont="1" applyFill="1" applyBorder="1" applyAlignment="1">
      <alignment horizontal="center" vertical="center" wrapText="1"/>
    </xf>
    <xf numFmtId="167" fontId="9" fillId="0" borderId="4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 shrinkToFi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166" fontId="3" fillId="0" borderId="4" xfId="0" applyNumberFormat="1" applyFont="1" applyFill="1" applyBorder="1" applyAlignment="1">
      <alignment horizontal="center" vertical="center" wrapText="1" shrinkToFi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1" fontId="9" fillId="0" borderId="4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center" vertical="center" wrapText="1" shrinkToFit="1"/>
    </xf>
    <xf numFmtId="164" fontId="9" fillId="0" borderId="4" xfId="0" applyNumberFormat="1" applyFont="1" applyFill="1" applyBorder="1" applyAlignment="1">
      <alignment horizontal="center" vertical="center" wrapText="1" shrinkToFi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 shrinkToFit="1"/>
    </xf>
    <xf numFmtId="165" fontId="9" fillId="0" borderId="4" xfId="0" applyNumberFormat="1" applyFont="1" applyFill="1" applyBorder="1" applyAlignment="1">
      <alignment horizontal="center" vertical="center" wrapText="1" shrinkToFi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9" fillId="0" borderId="4" xfId="0" applyNumberFormat="1" applyFont="1" applyFill="1" applyBorder="1" applyAlignment="1">
      <alignment horizontal="center" vertical="center" wrapText="1" shrinkToFit="1"/>
    </xf>
    <xf numFmtId="3" fontId="15" fillId="0" borderId="2" xfId="0" applyNumberFormat="1" applyFont="1" applyFill="1" applyBorder="1" applyAlignment="1">
      <alignment horizontal="center" vertical="center" wrapText="1" shrinkToFit="1"/>
    </xf>
    <xf numFmtId="3" fontId="15" fillId="0" borderId="4" xfId="0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2" fontId="9" fillId="0" borderId="2" xfId="0" applyNumberFormat="1" applyFont="1" applyFill="1" applyBorder="1" applyAlignment="1">
      <alignment horizontal="center" vertical="center" wrapText="1" shrinkToFit="1"/>
    </xf>
    <xf numFmtId="2" fontId="9" fillId="0" borderId="4" xfId="0" applyNumberFormat="1" applyFont="1" applyFill="1" applyBorder="1" applyAlignment="1">
      <alignment horizontal="center" vertical="center" wrapText="1" shrinkToFit="1"/>
    </xf>
    <xf numFmtId="4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4" xfId="0" applyNumberFormat="1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2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4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4" fontId="9" fillId="0" borderId="4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4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7"/>
  <sheetViews>
    <sheetView tabSelected="1" view="pageBreakPreview" zoomScale="60" zoomScaleNormal="70" workbookViewId="0">
      <selection activeCell="B95" sqref="B95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3" width="9.33203125" style="1"/>
    <col min="14" max="14" width="15.1640625" style="1" customWidth="1"/>
    <col min="15" max="15" width="11" style="1" customWidth="1"/>
    <col min="16" max="16" width="9.33203125" style="1"/>
    <col min="17" max="17" width="14" style="1" bestFit="1" customWidth="1"/>
    <col min="18" max="16384" width="9.33203125" style="1"/>
  </cols>
  <sheetData>
    <row r="1" spans="1:11" ht="81" customHeight="1" x14ac:dyDescent="0.2">
      <c r="B1" s="2"/>
      <c r="C1" s="2"/>
      <c r="D1" s="2"/>
      <c r="E1" s="2"/>
      <c r="F1" s="2"/>
      <c r="G1" s="117" t="s">
        <v>0</v>
      </c>
      <c r="H1" s="118"/>
      <c r="I1" s="118"/>
      <c r="J1" s="118"/>
      <c r="K1" s="118"/>
    </row>
    <row r="2" spans="1:11" ht="122.25" customHeight="1" x14ac:dyDescent="0.2">
      <c r="B2" s="2"/>
      <c r="C2" s="2"/>
      <c r="D2" s="2"/>
      <c r="E2" s="2"/>
      <c r="F2" s="2"/>
      <c r="G2" s="119" t="s">
        <v>109</v>
      </c>
      <c r="H2" s="119"/>
      <c r="I2" s="119"/>
      <c r="J2" s="119"/>
      <c r="K2" s="119"/>
    </row>
    <row r="3" spans="1:11" ht="36" customHeight="1" x14ac:dyDescent="0.2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ht="120.75" customHeight="1" x14ac:dyDescent="0.2">
      <c r="A4" s="3" t="s">
        <v>2</v>
      </c>
      <c r="B4" s="121" t="s">
        <v>3</v>
      </c>
      <c r="C4" s="121"/>
      <c r="D4" s="121"/>
      <c r="E4" s="121"/>
      <c r="F4" s="121"/>
      <c r="G4" s="115" t="s">
        <v>4</v>
      </c>
      <c r="H4" s="115"/>
      <c r="I4" s="115"/>
      <c r="J4" s="115"/>
      <c r="K4" s="115"/>
    </row>
    <row r="5" spans="1:11" ht="123.75" customHeight="1" x14ac:dyDescent="0.2">
      <c r="A5" s="4" t="s">
        <v>5</v>
      </c>
      <c r="B5" s="121" t="s">
        <v>6</v>
      </c>
      <c r="C5" s="121"/>
      <c r="D5" s="121"/>
      <c r="E5" s="121"/>
      <c r="F5" s="121"/>
      <c r="G5" s="121" t="s">
        <v>7</v>
      </c>
      <c r="H5" s="121"/>
      <c r="I5" s="121"/>
      <c r="J5" s="121"/>
      <c r="K5" s="121"/>
    </row>
    <row r="6" spans="1:11" ht="135.75" customHeight="1" x14ac:dyDescent="0.2">
      <c r="A6" s="4" t="s">
        <v>8</v>
      </c>
      <c r="B6" s="115" t="s">
        <v>9</v>
      </c>
      <c r="C6" s="115"/>
      <c r="D6" s="5" t="s">
        <v>10</v>
      </c>
      <c r="E6" s="116" t="s">
        <v>11</v>
      </c>
      <c r="F6" s="116"/>
      <c r="G6" s="115" t="s">
        <v>12</v>
      </c>
      <c r="H6" s="115"/>
      <c r="I6" s="115"/>
      <c r="J6" s="115"/>
      <c r="K6" s="115"/>
    </row>
    <row r="7" spans="1:11" ht="20.25" customHeight="1" x14ac:dyDescent="0.2">
      <c r="A7" s="105" t="s">
        <v>13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ht="24" customHeight="1" x14ac:dyDescent="0.2">
      <c r="A8" s="105" t="s">
        <v>14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6" customFormat="1" ht="25.5" customHeight="1" x14ac:dyDescent="0.2">
      <c r="A9" s="109" t="s">
        <v>15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 s="6" customFormat="1" ht="20.25" customHeight="1" x14ac:dyDescent="0.2">
      <c r="A10" s="109" t="s">
        <v>16</v>
      </c>
      <c r="B10" s="109"/>
      <c r="C10" s="109"/>
      <c r="D10" s="109"/>
      <c r="E10" s="109"/>
      <c r="F10" s="109"/>
      <c r="G10" s="109"/>
      <c r="H10" s="109"/>
      <c r="I10" s="109"/>
      <c r="J10" s="7"/>
      <c r="K10" s="7"/>
    </row>
    <row r="11" spans="1:11" s="6" customFormat="1" ht="22.7" customHeight="1" x14ac:dyDescent="0.2">
      <c r="A11" s="109" t="s">
        <v>17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s="6" customFormat="1" ht="22.7" customHeight="1" x14ac:dyDescent="0.2">
      <c r="A12" s="109" t="s">
        <v>18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s="6" customFormat="1" ht="22.7" customHeight="1" x14ac:dyDescent="0.2">
      <c r="A13" s="109" t="s">
        <v>19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s="6" customFormat="1" ht="35.450000000000003" customHeight="1" x14ac:dyDescent="0.2">
      <c r="A14" s="109" t="s">
        <v>20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1" s="6" customFormat="1" ht="18.399999999999999" customHeight="1" x14ac:dyDescent="0.2">
      <c r="A15" s="109" t="s">
        <v>21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s="6" customFormat="1" ht="40.700000000000003" customHeight="1" x14ac:dyDescent="0.2">
      <c r="A16" s="109" t="s">
        <v>22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s="6" customFormat="1" ht="38.25" customHeight="1" x14ac:dyDescent="0.2">
      <c r="A17" s="111" t="s">
        <v>23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1" s="6" customFormat="1" ht="19.5" customHeight="1" x14ac:dyDescent="0.2">
      <c r="A18" s="111" t="s">
        <v>24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1" s="6" customFormat="1" ht="38.25" customHeight="1" x14ac:dyDescent="0.2">
      <c r="A19" s="111" t="s">
        <v>25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1" s="6" customFormat="1" ht="39.200000000000003" customHeight="1" x14ac:dyDescent="0.2">
      <c r="A20" s="109" t="s">
        <v>26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1" s="6" customFormat="1" ht="21.75" customHeight="1" x14ac:dyDescent="0.2">
      <c r="A21" s="109" t="s">
        <v>27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1" s="6" customFormat="1" ht="21.75" customHeight="1" x14ac:dyDescent="0.2">
      <c r="A22" s="109" t="s">
        <v>28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1" s="6" customFormat="1" ht="21.75" customHeight="1" x14ac:dyDescent="0.2">
      <c r="A23" s="109" t="s">
        <v>29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1" s="6" customFormat="1" ht="21.75" customHeight="1" x14ac:dyDescent="0.2">
      <c r="A24" s="109" t="s">
        <v>30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11" s="6" customFormat="1" ht="21.75" customHeight="1" x14ac:dyDescent="0.2">
      <c r="A25" s="109" t="s">
        <v>31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" customFormat="1" ht="21.75" customHeight="1" x14ac:dyDescent="0.2">
      <c r="A26" s="109" t="s">
        <v>32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" customFormat="1" ht="27.95" customHeight="1" x14ac:dyDescent="0.2">
      <c r="A27" s="109" t="s">
        <v>33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" customFormat="1" ht="22.7" customHeight="1" x14ac:dyDescent="0.2">
      <c r="A28" s="109" t="s">
        <v>34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</row>
    <row r="29" spans="1:11" s="6" customFormat="1" ht="22.7" customHeight="1" x14ac:dyDescent="0.2">
      <c r="A29" s="110" t="s">
        <v>35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  <row r="30" spans="1:11" s="6" customFormat="1" ht="22.7" customHeight="1" x14ac:dyDescent="0.2">
      <c r="A30" s="110" t="s">
        <v>36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</row>
    <row r="31" spans="1:11" s="6" customFormat="1" ht="22.7" customHeight="1" x14ac:dyDescent="0.2">
      <c r="A31" s="110" t="s">
        <v>37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1" ht="23.25" customHeight="1" x14ac:dyDescent="0.2">
      <c r="A32" s="105" t="s">
        <v>38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</row>
    <row r="33" spans="1:11" ht="9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23.25" customHeight="1" x14ac:dyDescent="0.2">
      <c r="A34" s="8" t="s">
        <v>39</v>
      </c>
      <c r="B34" s="88" t="s">
        <v>40</v>
      </c>
      <c r="C34" s="98"/>
      <c r="D34" s="98"/>
      <c r="E34" s="98"/>
      <c r="F34" s="98"/>
      <c r="G34" s="98"/>
      <c r="H34" s="89"/>
      <c r="I34" s="9"/>
      <c r="J34" s="9"/>
      <c r="K34" s="9"/>
    </row>
    <row r="35" spans="1:11" ht="37.35" customHeight="1" x14ac:dyDescent="0.2">
      <c r="A35" s="10">
        <v>1</v>
      </c>
      <c r="B35" s="60" t="s">
        <v>41</v>
      </c>
      <c r="C35" s="92"/>
      <c r="D35" s="92"/>
      <c r="E35" s="92"/>
      <c r="F35" s="92"/>
      <c r="G35" s="92"/>
      <c r="H35" s="61"/>
      <c r="I35" s="9"/>
      <c r="J35" s="9"/>
      <c r="K35" s="9"/>
    </row>
    <row r="36" spans="1:11" ht="11.65" hidden="1" customHeight="1" x14ac:dyDescent="0.2">
      <c r="A36" s="11"/>
      <c r="B36" s="3"/>
      <c r="C36" s="3"/>
      <c r="D36" s="3"/>
      <c r="E36" s="3"/>
      <c r="F36" s="3"/>
      <c r="G36" s="3"/>
      <c r="H36" s="3"/>
      <c r="I36" s="9"/>
      <c r="J36" s="9"/>
      <c r="K36" s="9"/>
    </row>
    <row r="37" spans="1:11" ht="48.75" customHeight="1" x14ac:dyDescent="0.2">
      <c r="A37" s="108" t="s">
        <v>42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ht="5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23.25" customHeight="1" x14ac:dyDescent="0.2">
      <c r="A39" s="105" t="s">
        <v>43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</row>
    <row r="40" spans="1:11" ht="9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23.25" customHeight="1" x14ac:dyDescent="0.2">
      <c r="A41" s="8" t="s">
        <v>39</v>
      </c>
      <c r="B41" s="88" t="s">
        <v>44</v>
      </c>
      <c r="C41" s="98"/>
      <c r="D41" s="98"/>
      <c r="E41" s="98"/>
      <c r="F41" s="98"/>
      <c r="G41" s="98"/>
      <c r="H41" s="89"/>
      <c r="I41" s="9"/>
      <c r="J41" s="9"/>
      <c r="K41" s="9"/>
    </row>
    <row r="42" spans="1:11" ht="55.5" customHeight="1" x14ac:dyDescent="0.2">
      <c r="A42" s="12">
        <v>1</v>
      </c>
      <c r="B42" s="60" t="s">
        <v>45</v>
      </c>
      <c r="C42" s="92"/>
      <c r="D42" s="92"/>
      <c r="E42" s="92"/>
      <c r="F42" s="92"/>
      <c r="G42" s="92"/>
      <c r="H42" s="61"/>
      <c r="I42" s="9"/>
      <c r="J42" s="9"/>
      <c r="K42" s="9"/>
    </row>
    <row r="43" spans="1:11" ht="8.1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5.75" customHeight="1" x14ac:dyDescent="0.2">
      <c r="A44" s="105" t="s">
        <v>46</v>
      </c>
      <c r="B44" s="105"/>
      <c r="C44" s="105"/>
      <c r="D44" s="105"/>
      <c r="E44" s="105"/>
      <c r="F44" s="105"/>
      <c r="G44" s="105"/>
      <c r="H44" s="105"/>
      <c r="I44" s="9"/>
      <c r="J44" s="9"/>
      <c r="K44" s="9"/>
    </row>
    <row r="45" spans="1:11" ht="13.7" customHeight="1" x14ac:dyDescent="0.2">
      <c r="A45" s="106" t="s">
        <v>47</v>
      </c>
      <c r="B45" s="106"/>
      <c r="C45" s="106"/>
      <c r="D45" s="106"/>
      <c r="E45" s="106"/>
      <c r="F45" s="106"/>
      <c r="G45" s="106"/>
      <c r="H45" s="106"/>
      <c r="I45" s="106"/>
      <c r="J45" s="4"/>
      <c r="K45" s="4"/>
    </row>
    <row r="46" spans="1:11" s="16" customFormat="1" ht="30.2" customHeight="1" x14ac:dyDescent="0.2">
      <c r="A46" s="13" t="s">
        <v>39</v>
      </c>
      <c r="B46" s="88" t="s">
        <v>48</v>
      </c>
      <c r="C46" s="89"/>
      <c r="D46" s="88" t="s">
        <v>49</v>
      </c>
      <c r="E46" s="89"/>
      <c r="F46" s="88" t="s">
        <v>50</v>
      </c>
      <c r="G46" s="89"/>
      <c r="H46" s="88" t="s">
        <v>51</v>
      </c>
      <c r="I46" s="89"/>
      <c r="J46" s="14"/>
      <c r="K46" s="15"/>
    </row>
    <row r="47" spans="1:11" ht="15.75" x14ac:dyDescent="0.2">
      <c r="A47" s="17">
        <v>1</v>
      </c>
      <c r="B47" s="90">
        <v>2</v>
      </c>
      <c r="C47" s="91"/>
      <c r="D47" s="90">
        <v>3</v>
      </c>
      <c r="E47" s="91"/>
      <c r="F47" s="90">
        <v>4</v>
      </c>
      <c r="G47" s="91"/>
      <c r="H47" s="90">
        <v>6</v>
      </c>
      <c r="I47" s="91"/>
      <c r="J47" s="18"/>
      <c r="K47" s="9"/>
    </row>
    <row r="48" spans="1:11" ht="39.200000000000003" customHeight="1" x14ac:dyDescent="0.2">
      <c r="A48" s="19">
        <v>1</v>
      </c>
      <c r="B48" s="60" t="s">
        <v>52</v>
      </c>
      <c r="C48" s="61"/>
      <c r="D48" s="103">
        <f>1661387.42+172662</f>
        <v>1834049.42</v>
      </c>
      <c r="E48" s="104"/>
      <c r="F48" s="103">
        <v>0</v>
      </c>
      <c r="G48" s="104"/>
      <c r="H48" s="103">
        <f>D48+F48</f>
        <v>1834049.42</v>
      </c>
      <c r="I48" s="104"/>
      <c r="J48" s="20"/>
      <c r="K48" s="9"/>
    </row>
    <row r="49" spans="1:16" ht="39.200000000000003" customHeight="1" x14ac:dyDescent="0.2">
      <c r="A49" s="19">
        <v>2</v>
      </c>
      <c r="B49" s="107" t="s">
        <v>53</v>
      </c>
      <c r="C49" s="107"/>
      <c r="D49" s="103">
        <v>0</v>
      </c>
      <c r="E49" s="104"/>
      <c r="F49" s="103">
        <f>12560+12560</f>
        <v>25120</v>
      </c>
      <c r="G49" s="104"/>
      <c r="H49" s="103">
        <f>D49+F49</f>
        <v>25120</v>
      </c>
      <c r="I49" s="104"/>
      <c r="J49" s="20"/>
      <c r="K49" s="9"/>
    </row>
    <row r="50" spans="1:16" ht="15.75" x14ac:dyDescent="0.2">
      <c r="A50" s="100" t="s">
        <v>54</v>
      </c>
      <c r="B50" s="101"/>
      <c r="C50" s="102"/>
      <c r="D50" s="103">
        <f>SUM(D48+D49)</f>
        <v>1834049.42</v>
      </c>
      <c r="E50" s="104"/>
      <c r="F50" s="103">
        <f t="shared" ref="F50" si="0">SUM(F48+F49)</f>
        <v>25120</v>
      </c>
      <c r="G50" s="104"/>
      <c r="H50" s="103">
        <f t="shared" ref="H50" si="1">SUM(H48+H49)</f>
        <v>1859169.42</v>
      </c>
      <c r="I50" s="104"/>
      <c r="J50" s="9"/>
      <c r="K50" s="9"/>
    </row>
    <row r="51" spans="1:16" ht="9" customHeight="1" x14ac:dyDescent="0.2">
      <c r="A51" s="9"/>
      <c r="B51" s="3"/>
      <c r="C51" s="9"/>
      <c r="D51" s="21"/>
      <c r="E51" s="21"/>
      <c r="F51" s="21"/>
      <c r="G51" s="21"/>
      <c r="H51" s="21"/>
      <c r="I51" s="21"/>
      <c r="J51" s="9"/>
      <c r="K51" s="9"/>
    </row>
    <row r="52" spans="1:16" ht="15.75" customHeight="1" x14ac:dyDescent="0.2">
      <c r="A52" s="105" t="s">
        <v>55</v>
      </c>
      <c r="B52" s="105"/>
      <c r="C52" s="105"/>
      <c r="D52" s="105"/>
      <c r="E52" s="105"/>
      <c r="F52" s="105"/>
      <c r="G52" s="105"/>
      <c r="H52" s="105"/>
      <c r="I52" s="9"/>
      <c r="J52" s="9"/>
      <c r="K52" s="9"/>
      <c r="O52" s="20"/>
      <c r="P52" s="20"/>
    </row>
    <row r="53" spans="1:16" ht="18.75" customHeight="1" x14ac:dyDescent="0.2">
      <c r="A53" s="106" t="s">
        <v>47</v>
      </c>
      <c r="B53" s="106"/>
      <c r="C53" s="106"/>
      <c r="D53" s="106"/>
      <c r="E53" s="106"/>
      <c r="F53" s="106"/>
      <c r="G53" s="106"/>
      <c r="H53" s="106"/>
      <c r="I53" s="106"/>
      <c r="J53" s="4"/>
      <c r="K53" s="4"/>
    </row>
    <row r="54" spans="1:16" ht="22.7" customHeight="1" x14ac:dyDescent="0.2">
      <c r="A54" s="88" t="s">
        <v>56</v>
      </c>
      <c r="B54" s="98"/>
      <c r="C54" s="89"/>
      <c r="D54" s="88" t="s">
        <v>49</v>
      </c>
      <c r="E54" s="89"/>
      <c r="F54" s="88" t="s">
        <v>50</v>
      </c>
      <c r="G54" s="89"/>
      <c r="H54" s="88" t="s">
        <v>51</v>
      </c>
      <c r="I54" s="89"/>
      <c r="J54" s="9"/>
      <c r="K54" s="9"/>
    </row>
    <row r="55" spans="1:16" ht="16.5" customHeight="1" x14ac:dyDescent="0.2">
      <c r="A55" s="90">
        <v>1</v>
      </c>
      <c r="B55" s="99"/>
      <c r="C55" s="91"/>
      <c r="D55" s="90">
        <v>2</v>
      </c>
      <c r="E55" s="91"/>
      <c r="F55" s="90">
        <v>3</v>
      </c>
      <c r="G55" s="91"/>
      <c r="H55" s="90">
        <v>4</v>
      </c>
      <c r="I55" s="91"/>
      <c r="J55" s="9"/>
      <c r="K55" s="9"/>
    </row>
    <row r="56" spans="1:16" ht="42.6" customHeight="1" x14ac:dyDescent="0.2">
      <c r="A56" s="60" t="s">
        <v>57</v>
      </c>
      <c r="B56" s="92"/>
      <c r="C56" s="61"/>
      <c r="D56" s="93">
        <f>D50</f>
        <v>1834049.42</v>
      </c>
      <c r="E56" s="94"/>
      <c r="F56" s="93">
        <f>F50</f>
        <v>25120</v>
      </c>
      <c r="G56" s="94"/>
      <c r="H56" s="93">
        <f>F56+D56</f>
        <v>1859169.42</v>
      </c>
      <c r="I56" s="94"/>
      <c r="J56" s="9"/>
      <c r="K56" s="9"/>
    </row>
    <row r="57" spans="1:16" ht="18.75" customHeight="1" x14ac:dyDescent="0.2">
      <c r="A57" s="95" t="s">
        <v>54</v>
      </c>
      <c r="B57" s="96"/>
      <c r="C57" s="97"/>
      <c r="D57" s="93">
        <f>D56</f>
        <v>1834049.42</v>
      </c>
      <c r="E57" s="94"/>
      <c r="F57" s="93">
        <f t="shared" ref="F57" si="2">F56</f>
        <v>25120</v>
      </c>
      <c r="G57" s="94"/>
      <c r="H57" s="93">
        <f t="shared" ref="H57" si="3">H56</f>
        <v>1859169.42</v>
      </c>
      <c r="I57" s="94"/>
      <c r="J57" s="9"/>
      <c r="K57" s="9"/>
    </row>
    <row r="58" spans="1:16" ht="15.75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6" ht="17.45" customHeight="1" x14ac:dyDescent="0.2">
      <c r="A59" s="87" t="s">
        <v>58</v>
      </c>
      <c r="B59" s="87"/>
      <c r="C59" s="87"/>
      <c r="D59" s="87"/>
      <c r="E59" s="87"/>
      <c r="F59" s="87"/>
      <c r="G59" s="87"/>
      <c r="H59" s="87"/>
      <c r="I59" s="9"/>
      <c r="J59" s="9"/>
      <c r="K59" s="9"/>
    </row>
    <row r="60" spans="1:16" ht="34.15" customHeight="1" x14ac:dyDescent="0.2">
      <c r="A60" s="13" t="s">
        <v>39</v>
      </c>
      <c r="B60" s="13" t="s">
        <v>59</v>
      </c>
      <c r="C60" s="13" t="s">
        <v>60</v>
      </c>
      <c r="D60" s="88" t="s">
        <v>61</v>
      </c>
      <c r="E60" s="89"/>
      <c r="F60" s="88" t="s">
        <v>49</v>
      </c>
      <c r="G60" s="89"/>
      <c r="H60" s="88" t="s">
        <v>50</v>
      </c>
      <c r="I60" s="89"/>
      <c r="J60" s="88" t="s">
        <v>51</v>
      </c>
      <c r="K60" s="89"/>
    </row>
    <row r="61" spans="1:16" s="16" customFormat="1" ht="21.95" customHeight="1" x14ac:dyDescent="0.2">
      <c r="A61" s="17">
        <v>1</v>
      </c>
      <c r="B61" s="17">
        <v>2</v>
      </c>
      <c r="C61" s="17">
        <v>3</v>
      </c>
      <c r="D61" s="90">
        <v>4</v>
      </c>
      <c r="E61" s="91"/>
      <c r="F61" s="90">
        <v>5</v>
      </c>
      <c r="G61" s="91"/>
      <c r="H61" s="90">
        <v>6</v>
      </c>
      <c r="I61" s="91"/>
      <c r="J61" s="90">
        <v>7</v>
      </c>
      <c r="K61" s="91"/>
    </row>
    <row r="62" spans="1:16" ht="21.95" customHeight="1" x14ac:dyDescent="0.2">
      <c r="A62" s="19">
        <v>1</v>
      </c>
      <c r="B62" s="22" t="s">
        <v>62</v>
      </c>
      <c r="C62" s="23"/>
      <c r="D62" s="64"/>
      <c r="E62" s="65"/>
      <c r="F62" s="64"/>
      <c r="G62" s="65"/>
      <c r="H62" s="64"/>
      <c r="I62" s="65"/>
      <c r="J62" s="64"/>
      <c r="K62" s="65"/>
    </row>
    <row r="63" spans="1:16" ht="27.75" customHeight="1" x14ac:dyDescent="0.2">
      <c r="A63" s="24"/>
      <c r="B63" s="25" t="s">
        <v>63</v>
      </c>
      <c r="C63" s="25" t="s">
        <v>64</v>
      </c>
      <c r="D63" s="60" t="s">
        <v>65</v>
      </c>
      <c r="E63" s="61"/>
      <c r="F63" s="62">
        <v>2</v>
      </c>
      <c r="G63" s="63"/>
      <c r="H63" s="64"/>
      <c r="I63" s="65"/>
      <c r="J63" s="62">
        <f>F63+H63</f>
        <v>2</v>
      </c>
      <c r="K63" s="63"/>
    </row>
    <row r="64" spans="1:16" ht="70.150000000000006" customHeight="1" x14ac:dyDescent="0.2">
      <c r="A64" s="24"/>
      <c r="B64" s="25" t="s">
        <v>66</v>
      </c>
      <c r="C64" s="25" t="s">
        <v>67</v>
      </c>
      <c r="D64" s="60" t="s">
        <v>68</v>
      </c>
      <c r="E64" s="61"/>
      <c r="F64" s="83">
        <v>843516</v>
      </c>
      <c r="G64" s="84"/>
      <c r="H64" s="71">
        <v>0</v>
      </c>
      <c r="I64" s="72"/>
      <c r="J64" s="83">
        <f t="shared" ref="J64:J66" si="4">F64+H64</f>
        <v>843516</v>
      </c>
      <c r="K64" s="84"/>
    </row>
    <row r="65" spans="1:11" ht="48.2" customHeight="1" x14ac:dyDescent="0.2">
      <c r="A65" s="24"/>
      <c r="B65" s="26" t="s">
        <v>69</v>
      </c>
      <c r="C65" s="25" t="s">
        <v>64</v>
      </c>
      <c r="D65" s="60" t="s">
        <v>70</v>
      </c>
      <c r="E65" s="61"/>
      <c r="F65" s="81">
        <v>28.5</v>
      </c>
      <c r="G65" s="82"/>
      <c r="H65" s="71">
        <v>0</v>
      </c>
      <c r="I65" s="72"/>
      <c r="J65" s="81">
        <f t="shared" si="4"/>
        <v>28.5</v>
      </c>
      <c r="K65" s="82"/>
    </row>
    <row r="66" spans="1:11" ht="36.75" customHeight="1" x14ac:dyDescent="0.2">
      <c r="A66" s="24"/>
      <c r="B66" s="26" t="s">
        <v>71</v>
      </c>
      <c r="C66" s="25" t="s">
        <v>64</v>
      </c>
      <c r="D66" s="60" t="s">
        <v>70</v>
      </c>
      <c r="E66" s="61"/>
      <c r="F66" s="85">
        <v>22</v>
      </c>
      <c r="G66" s="86"/>
      <c r="H66" s="71">
        <v>0</v>
      </c>
      <c r="I66" s="72"/>
      <c r="J66" s="85">
        <f t="shared" si="4"/>
        <v>22</v>
      </c>
      <c r="K66" s="86"/>
    </row>
    <row r="67" spans="1:11" ht="22.9" customHeight="1" x14ac:dyDescent="0.2">
      <c r="A67" s="24"/>
      <c r="B67" s="26" t="s">
        <v>72</v>
      </c>
      <c r="C67" s="25" t="s">
        <v>64</v>
      </c>
      <c r="D67" s="60" t="s">
        <v>70</v>
      </c>
      <c r="E67" s="61"/>
      <c r="F67" s="81">
        <v>4.5</v>
      </c>
      <c r="G67" s="82"/>
      <c r="H67" s="71">
        <v>0</v>
      </c>
      <c r="I67" s="72"/>
      <c r="J67" s="81">
        <f>F67+H67</f>
        <v>4.5</v>
      </c>
      <c r="K67" s="82"/>
    </row>
    <row r="68" spans="1:11" ht="23.85" customHeight="1" x14ac:dyDescent="0.2">
      <c r="A68" s="24"/>
      <c r="B68" s="26" t="s">
        <v>73</v>
      </c>
      <c r="C68" s="25" t="s">
        <v>64</v>
      </c>
      <c r="D68" s="60" t="s">
        <v>70</v>
      </c>
      <c r="E68" s="61"/>
      <c r="F68" s="81">
        <v>2</v>
      </c>
      <c r="G68" s="82"/>
      <c r="H68" s="71">
        <v>0</v>
      </c>
      <c r="I68" s="72"/>
      <c r="J68" s="81">
        <f t="shared" ref="J68" si="5">F68+H68</f>
        <v>2</v>
      </c>
      <c r="K68" s="82"/>
    </row>
    <row r="69" spans="1:11" ht="19.149999999999999" customHeight="1" x14ac:dyDescent="0.2">
      <c r="A69" s="24">
        <v>2</v>
      </c>
      <c r="B69" s="22" t="s">
        <v>74</v>
      </c>
      <c r="C69" s="25"/>
      <c r="D69" s="60"/>
      <c r="E69" s="61"/>
      <c r="F69" s="62"/>
      <c r="G69" s="63"/>
      <c r="H69" s="64"/>
      <c r="I69" s="65"/>
      <c r="J69" s="83"/>
      <c r="K69" s="84"/>
    </row>
    <row r="70" spans="1:11" ht="67.900000000000006" customHeight="1" x14ac:dyDescent="0.2">
      <c r="A70" s="24"/>
      <c r="B70" s="25" t="s">
        <v>75</v>
      </c>
      <c r="C70" s="25" t="s">
        <v>76</v>
      </c>
      <c r="D70" s="60" t="s">
        <v>77</v>
      </c>
      <c r="E70" s="61"/>
      <c r="F70" s="77">
        <v>1900</v>
      </c>
      <c r="G70" s="78"/>
      <c r="H70" s="77">
        <v>0</v>
      </c>
      <c r="I70" s="78"/>
      <c r="J70" s="77">
        <f t="shared" ref="J70:J77" si="6">F70+H70</f>
        <v>1900</v>
      </c>
      <c r="K70" s="78"/>
    </row>
    <row r="71" spans="1:11" ht="47.65" customHeight="1" x14ac:dyDescent="0.2">
      <c r="A71" s="24"/>
      <c r="B71" s="27" t="s">
        <v>78</v>
      </c>
      <c r="C71" s="25" t="s">
        <v>76</v>
      </c>
      <c r="D71" s="60" t="s">
        <v>77</v>
      </c>
      <c r="E71" s="61"/>
      <c r="F71" s="77">
        <f>F70/F65</f>
        <v>66.666666666666671</v>
      </c>
      <c r="G71" s="78"/>
      <c r="H71" s="77">
        <v>0</v>
      </c>
      <c r="I71" s="78"/>
      <c r="J71" s="77">
        <f t="shared" si="6"/>
        <v>66.666666666666671</v>
      </c>
      <c r="K71" s="78"/>
    </row>
    <row r="72" spans="1:11" ht="51" customHeight="1" x14ac:dyDescent="0.2">
      <c r="A72" s="24"/>
      <c r="B72" s="25" t="s">
        <v>79</v>
      </c>
      <c r="C72" s="25" t="s">
        <v>76</v>
      </c>
      <c r="D72" s="60" t="s">
        <v>80</v>
      </c>
      <c r="E72" s="61"/>
      <c r="F72" s="77">
        <v>1800</v>
      </c>
      <c r="G72" s="78"/>
      <c r="H72" s="77">
        <v>0</v>
      </c>
      <c r="I72" s="78"/>
      <c r="J72" s="77">
        <f t="shared" si="6"/>
        <v>1800</v>
      </c>
      <c r="K72" s="78"/>
    </row>
    <row r="73" spans="1:11" ht="53.1" customHeight="1" x14ac:dyDescent="0.2">
      <c r="A73" s="24"/>
      <c r="B73" s="25" t="s">
        <v>81</v>
      </c>
      <c r="C73" s="25" t="s">
        <v>64</v>
      </c>
      <c r="D73" s="60" t="s">
        <v>80</v>
      </c>
      <c r="E73" s="61"/>
      <c r="F73" s="77">
        <v>2000</v>
      </c>
      <c r="G73" s="78"/>
      <c r="H73" s="77">
        <v>0</v>
      </c>
      <c r="I73" s="78"/>
      <c r="J73" s="77">
        <f t="shared" si="6"/>
        <v>2000</v>
      </c>
      <c r="K73" s="78"/>
    </row>
    <row r="74" spans="1:11" ht="47.65" customHeight="1" x14ac:dyDescent="0.2">
      <c r="A74" s="24"/>
      <c r="B74" s="25" t="s">
        <v>82</v>
      </c>
      <c r="C74" s="25" t="s">
        <v>64</v>
      </c>
      <c r="D74" s="60" t="s">
        <v>80</v>
      </c>
      <c r="E74" s="61"/>
      <c r="F74" s="77">
        <v>300</v>
      </c>
      <c r="G74" s="78"/>
      <c r="H74" s="77">
        <v>0</v>
      </c>
      <c r="I74" s="78"/>
      <c r="J74" s="77">
        <f t="shared" si="6"/>
        <v>300</v>
      </c>
      <c r="K74" s="78"/>
    </row>
    <row r="75" spans="1:11" ht="47.65" customHeight="1" x14ac:dyDescent="0.2">
      <c r="A75" s="24"/>
      <c r="B75" s="25" t="s">
        <v>83</v>
      </c>
      <c r="C75" s="25" t="s">
        <v>64</v>
      </c>
      <c r="D75" s="60" t="s">
        <v>80</v>
      </c>
      <c r="E75" s="61"/>
      <c r="F75" s="77">
        <v>5800</v>
      </c>
      <c r="G75" s="78"/>
      <c r="H75" s="77">
        <v>0</v>
      </c>
      <c r="I75" s="78"/>
      <c r="J75" s="77">
        <f t="shared" si="6"/>
        <v>5800</v>
      </c>
      <c r="K75" s="78"/>
    </row>
    <row r="76" spans="1:11" ht="38.1" customHeight="1" x14ac:dyDescent="0.2">
      <c r="A76" s="24"/>
      <c r="B76" s="25" t="s">
        <v>84</v>
      </c>
      <c r="C76" s="25"/>
      <c r="D76" s="60" t="s">
        <v>80</v>
      </c>
      <c r="E76" s="61"/>
      <c r="F76" s="77">
        <v>2300</v>
      </c>
      <c r="G76" s="78"/>
      <c r="H76" s="77">
        <v>0</v>
      </c>
      <c r="I76" s="78"/>
      <c r="J76" s="77">
        <f t="shared" si="6"/>
        <v>2300</v>
      </c>
      <c r="K76" s="78"/>
    </row>
    <row r="77" spans="1:11" ht="38.1" customHeight="1" x14ac:dyDescent="0.2">
      <c r="A77" s="28"/>
      <c r="B77" s="29" t="s">
        <v>85</v>
      </c>
      <c r="C77" s="29" t="s">
        <v>64</v>
      </c>
      <c r="D77" s="79" t="s">
        <v>86</v>
      </c>
      <c r="E77" s="80"/>
      <c r="F77" s="77">
        <v>1</v>
      </c>
      <c r="G77" s="78"/>
      <c r="H77" s="77">
        <v>0</v>
      </c>
      <c r="I77" s="78"/>
      <c r="J77" s="77">
        <f t="shared" si="6"/>
        <v>1</v>
      </c>
      <c r="K77" s="78"/>
    </row>
    <row r="78" spans="1:11" ht="21.2" customHeight="1" x14ac:dyDescent="0.2">
      <c r="A78" s="24">
        <v>3</v>
      </c>
      <c r="B78" s="22" t="s">
        <v>87</v>
      </c>
      <c r="C78" s="25"/>
      <c r="D78" s="60"/>
      <c r="E78" s="61"/>
      <c r="F78" s="75"/>
      <c r="G78" s="76"/>
      <c r="H78" s="62"/>
      <c r="I78" s="63"/>
      <c r="J78" s="62"/>
      <c r="K78" s="63"/>
    </row>
    <row r="79" spans="1:11" ht="44.85" customHeight="1" x14ac:dyDescent="0.2">
      <c r="A79" s="24"/>
      <c r="B79" s="27" t="s">
        <v>88</v>
      </c>
      <c r="C79" s="25" t="s">
        <v>67</v>
      </c>
      <c r="D79" s="60" t="s">
        <v>77</v>
      </c>
      <c r="E79" s="61"/>
      <c r="F79" s="69">
        <f>ROUND(D57/F70,2)</f>
        <v>965.29</v>
      </c>
      <c r="G79" s="70"/>
      <c r="H79" s="71">
        <f>F57/F70</f>
        <v>13.221052631578948</v>
      </c>
      <c r="I79" s="72"/>
      <c r="J79" s="69">
        <f t="shared" ref="J79:J83" si="7">F79+H79</f>
        <v>978.51105263157888</v>
      </c>
      <c r="K79" s="70"/>
    </row>
    <row r="80" spans="1:11" ht="51.6" customHeight="1" x14ac:dyDescent="0.2">
      <c r="A80" s="24"/>
      <c r="B80" s="27" t="s">
        <v>89</v>
      </c>
      <c r="C80" s="25" t="s">
        <v>67</v>
      </c>
      <c r="D80" s="60" t="s">
        <v>77</v>
      </c>
      <c r="E80" s="61"/>
      <c r="F80" s="69">
        <f>ROUND(D57/F65,2)</f>
        <v>64352.61</v>
      </c>
      <c r="G80" s="70"/>
      <c r="H80" s="71">
        <f>ROUND(F57/F65,2)</f>
        <v>881.4</v>
      </c>
      <c r="I80" s="72"/>
      <c r="J80" s="69">
        <f t="shared" si="7"/>
        <v>65234.01</v>
      </c>
      <c r="K80" s="70"/>
    </row>
    <row r="81" spans="1:15" ht="51.75" customHeight="1" x14ac:dyDescent="0.2">
      <c r="A81" s="24"/>
      <c r="B81" s="27" t="s">
        <v>90</v>
      </c>
      <c r="C81" s="25" t="s">
        <v>67</v>
      </c>
      <c r="D81" s="60" t="s">
        <v>77</v>
      </c>
      <c r="E81" s="61"/>
      <c r="F81" s="69">
        <f>ROUND(D57/F63,2)</f>
        <v>917024.71</v>
      </c>
      <c r="G81" s="70"/>
      <c r="H81" s="71">
        <v>0</v>
      </c>
      <c r="I81" s="72"/>
      <c r="J81" s="69">
        <f t="shared" si="7"/>
        <v>917024.71</v>
      </c>
      <c r="K81" s="70"/>
    </row>
    <row r="82" spans="1:15" ht="51.75" customHeight="1" x14ac:dyDescent="0.2">
      <c r="A82" s="30"/>
      <c r="B82" s="29" t="s">
        <v>91</v>
      </c>
      <c r="C82" s="29" t="s">
        <v>67</v>
      </c>
      <c r="D82" s="68" t="s">
        <v>77</v>
      </c>
      <c r="E82" s="68"/>
      <c r="F82" s="69">
        <v>185222</v>
      </c>
      <c r="G82" s="70"/>
      <c r="H82" s="71">
        <v>0</v>
      </c>
      <c r="I82" s="72"/>
      <c r="J82" s="69">
        <f t="shared" si="7"/>
        <v>185222</v>
      </c>
      <c r="K82" s="70"/>
    </row>
    <row r="83" spans="1:15" ht="25.9" customHeight="1" x14ac:dyDescent="0.2">
      <c r="A83" s="24"/>
      <c r="B83" s="27" t="s">
        <v>92</v>
      </c>
      <c r="C83" s="25" t="s">
        <v>93</v>
      </c>
      <c r="D83" s="60" t="s">
        <v>77</v>
      </c>
      <c r="E83" s="61"/>
      <c r="F83" s="73">
        <f>ROUND(F86*F70,0)</f>
        <v>476900</v>
      </c>
      <c r="G83" s="74"/>
      <c r="H83" s="71">
        <v>0</v>
      </c>
      <c r="I83" s="72"/>
      <c r="J83" s="73">
        <f t="shared" si="7"/>
        <v>476900</v>
      </c>
      <c r="K83" s="74"/>
    </row>
    <row r="84" spans="1:15" ht="21.95" customHeight="1" x14ac:dyDescent="0.2">
      <c r="A84" s="24">
        <v>4</v>
      </c>
      <c r="B84" s="22" t="s">
        <v>94</v>
      </c>
      <c r="C84" s="25"/>
      <c r="D84" s="60"/>
      <c r="E84" s="61"/>
      <c r="F84" s="62"/>
      <c r="G84" s="63"/>
      <c r="H84" s="64"/>
      <c r="I84" s="65"/>
      <c r="J84" s="62"/>
      <c r="K84" s="63"/>
    </row>
    <row r="85" spans="1:15" ht="67.900000000000006" customHeight="1" x14ac:dyDescent="0.2">
      <c r="A85" s="24"/>
      <c r="B85" s="25" t="s">
        <v>95</v>
      </c>
      <c r="C85" s="23" t="s">
        <v>96</v>
      </c>
      <c r="D85" s="48" t="s">
        <v>77</v>
      </c>
      <c r="E85" s="49"/>
      <c r="F85" s="55">
        <v>100</v>
      </c>
      <c r="G85" s="56"/>
      <c r="H85" s="66">
        <v>0</v>
      </c>
      <c r="I85" s="67"/>
      <c r="J85" s="59">
        <f>F85+H85</f>
        <v>100</v>
      </c>
      <c r="K85" s="59"/>
      <c r="O85" s="40"/>
    </row>
    <row r="86" spans="1:15" ht="30.6" customHeight="1" x14ac:dyDescent="0.2">
      <c r="A86" s="23"/>
      <c r="B86" s="25" t="s">
        <v>97</v>
      </c>
      <c r="C86" s="23" t="s">
        <v>93</v>
      </c>
      <c r="D86" s="48" t="s">
        <v>98</v>
      </c>
      <c r="E86" s="49"/>
      <c r="F86" s="50">
        <v>251</v>
      </c>
      <c r="G86" s="51"/>
      <c r="H86" s="52">
        <v>0</v>
      </c>
      <c r="I86" s="53"/>
      <c r="J86" s="54">
        <f t="shared" ref="J86:J87" si="8">F86+H86</f>
        <v>251</v>
      </c>
      <c r="K86" s="54"/>
      <c r="O86" s="40"/>
    </row>
    <row r="87" spans="1:15" ht="53.45" customHeight="1" x14ac:dyDescent="0.2">
      <c r="A87" s="24"/>
      <c r="B87" s="25" t="s">
        <v>99</v>
      </c>
      <c r="C87" s="25" t="s">
        <v>96</v>
      </c>
      <c r="D87" s="48" t="s">
        <v>77</v>
      </c>
      <c r="E87" s="49"/>
      <c r="F87" s="55">
        <v>65.5</v>
      </c>
      <c r="G87" s="56"/>
      <c r="H87" s="57">
        <v>0</v>
      </c>
      <c r="I87" s="58"/>
      <c r="J87" s="59">
        <f t="shared" si="8"/>
        <v>65.5</v>
      </c>
      <c r="K87" s="59"/>
      <c r="O87" s="40"/>
    </row>
    <row r="88" spans="1:15" s="33" customFormat="1" ht="37.5" customHeight="1" x14ac:dyDescent="0.25">
      <c r="A88" s="41" t="s">
        <v>100</v>
      </c>
      <c r="B88" s="41"/>
      <c r="C88" s="31"/>
      <c r="D88" s="31"/>
      <c r="E88" s="32"/>
      <c r="F88" s="31"/>
      <c r="G88" s="31"/>
      <c r="H88" s="47" t="s">
        <v>101</v>
      </c>
      <c r="I88" s="47"/>
      <c r="J88" s="47"/>
      <c r="K88" s="47"/>
      <c r="O88" s="36"/>
    </row>
    <row r="89" spans="1:15" s="33" customFormat="1" ht="15.75" x14ac:dyDescent="0.25">
      <c r="A89" s="41"/>
      <c r="B89" s="41"/>
      <c r="C89" s="31"/>
      <c r="D89" s="31"/>
      <c r="E89" s="34" t="s">
        <v>102</v>
      </c>
      <c r="F89" s="35"/>
      <c r="G89" s="35"/>
      <c r="H89" s="43" t="s">
        <v>103</v>
      </c>
      <c r="I89" s="44"/>
      <c r="J89" s="44"/>
      <c r="K89" s="44"/>
      <c r="O89" s="36"/>
    </row>
    <row r="90" spans="1:15" s="33" customFormat="1" ht="53.45" customHeight="1" x14ac:dyDescent="0.25">
      <c r="A90" s="41" t="s">
        <v>104</v>
      </c>
      <c r="B90" s="41"/>
      <c r="C90" s="31"/>
      <c r="D90" s="31"/>
      <c r="E90" s="34"/>
      <c r="F90" s="31"/>
      <c r="G90" s="31"/>
      <c r="H90" s="44"/>
      <c r="I90" s="44"/>
      <c r="J90" s="44"/>
      <c r="K90" s="44"/>
    </row>
    <row r="91" spans="1:15" s="33" customFormat="1" ht="18.75" customHeight="1" x14ac:dyDescent="0.25">
      <c r="A91" s="41" t="s">
        <v>105</v>
      </c>
      <c r="B91" s="41"/>
      <c r="C91" s="31"/>
      <c r="D91" s="31"/>
      <c r="E91" s="32"/>
      <c r="F91" s="31"/>
      <c r="G91" s="31"/>
      <c r="H91" s="42" t="s">
        <v>106</v>
      </c>
      <c r="I91" s="42"/>
      <c r="J91" s="42"/>
      <c r="K91" s="42"/>
    </row>
    <row r="92" spans="1:15" s="33" customFormat="1" ht="19.5" customHeight="1" x14ac:dyDescent="0.2">
      <c r="B92" s="31"/>
      <c r="C92" s="37"/>
      <c r="D92" s="31"/>
      <c r="E92" s="34" t="s">
        <v>102</v>
      </c>
      <c r="F92" s="34"/>
      <c r="G92" s="35"/>
      <c r="H92" s="43" t="s">
        <v>103</v>
      </c>
      <c r="I92" s="44"/>
      <c r="J92" s="44"/>
      <c r="K92" s="44"/>
    </row>
    <row r="93" spans="1:15" s="33" customFormat="1" ht="38.25" customHeight="1" x14ac:dyDescent="0.2">
      <c r="A93" s="37" t="s">
        <v>107</v>
      </c>
      <c r="B93" s="31"/>
      <c r="C93" s="37"/>
      <c r="D93" s="31"/>
      <c r="E93" s="34"/>
      <c r="F93" s="34"/>
      <c r="G93" s="35"/>
      <c r="H93" s="38"/>
      <c r="I93" s="34"/>
      <c r="J93" s="34"/>
      <c r="K93" s="34"/>
    </row>
    <row r="94" spans="1:15" s="33" customFormat="1" ht="21.75" customHeight="1" x14ac:dyDescent="0.2">
      <c r="A94" s="39"/>
      <c r="B94" s="45" t="s">
        <v>108</v>
      </c>
      <c r="C94" s="45"/>
      <c r="D94" s="45"/>
      <c r="E94" s="39"/>
      <c r="F94" s="39"/>
      <c r="G94" s="39"/>
      <c r="H94" s="39"/>
      <c r="I94" s="39"/>
      <c r="J94" s="39"/>
      <c r="K94" s="39"/>
    </row>
    <row r="95" spans="1:15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</row>
    <row r="96" spans="1:15" x14ac:dyDescent="0.2">
      <c r="A96" s="46"/>
      <c r="B96" s="46"/>
    </row>
    <row r="97" spans="1:2" ht="12.75" customHeight="1" x14ac:dyDescent="0.2">
      <c r="A97" s="46"/>
      <c r="B97" s="46"/>
    </row>
  </sheetData>
  <mergeCells count="207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K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B35:H35"/>
    <mergeCell ref="A37:K37"/>
    <mergeCell ref="A39:K39"/>
    <mergeCell ref="B41:H41"/>
    <mergeCell ref="B42:H42"/>
    <mergeCell ref="A44:H44"/>
    <mergeCell ref="A28:K28"/>
    <mergeCell ref="A29:K29"/>
    <mergeCell ref="A30:K30"/>
    <mergeCell ref="A31:K31"/>
    <mergeCell ref="A32:K32"/>
    <mergeCell ref="B34:H34"/>
    <mergeCell ref="A45:I45"/>
    <mergeCell ref="B46:C46"/>
    <mergeCell ref="D46:E46"/>
    <mergeCell ref="F46:G46"/>
    <mergeCell ref="H46:I46"/>
    <mergeCell ref="B47:C47"/>
    <mergeCell ref="D47:E47"/>
    <mergeCell ref="F47:G47"/>
    <mergeCell ref="H47:I47"/>
    <mergeCell ref="A50:C50"/>
    <mergeCell ref="D50:E50"/>
    <mergeCell ref="F50:G50"/>
    <mergeCell ref="H50:I50"/>
    <mergeCell ref="A52:H52"/>
    <mergeCell ref="A53:I53"/>
    <mergeCell ref="B48:C48"/>
    <mergeCell ref="D48:E48"/>
    <mergeCell ref="F48:G48"/>
    <mergeCell ref="H48:I48"/>
    <mergeCell ref="B49:C49"/>
    <mergeCell ref="D49:E49"/>
    <mergeCell ref="F49:G49"/>
    <mergeCell ref="H49:I49"/>
    <mergeCell ref="A56:C56"/>
    <mergeCell ref="D56:E56"/>
    <mergeCell ref="F56:G56"/>
    <mergeCell ref="H56:I56"/>
    <mergeCell ref="A57:C57"/>
    <mergeCell ref="D57:E57"/>
    <mergeCell ref="F57:G57"/>
    <mergeCell ref="H57:I57"/>
    <mergeCell ref="A54:C54"/>
    <mergeCell ref="D54:E54"/>
    <mergeCell ref="F54:G54"/>
    <mergeCell ref="H54:I54"/>
    <mergeCell ref="A55:C55"/>
    <mergeCell ref="D55:E55"/>
    <mergeCell ref="F55:G55"/>
    <mergeCell ref="H55:I55"/>
    <mergeCell ref="D62:E62"/>
    <mergeCell ref="F62:G62"/>
    <mergeCell ref="H62:I62"/>
    <mergeCell ref="J62:K62"/>
    <mergeCell ref="D63:E63"/>
    <mergeCell ref="F63:G63"/>
    <mergeCell ref="H63:I63"/>
    <mergeCell ref="J63:K63"/>
    <mergeCell ref="A59:H59"/>
    <mergeCell ref="D60:E60"/>
    <mergeCell ref="F60:G60"/>
    <mergeCell ref="H60:I60"/>
    <mergeCell ref="J60:K60"/>
    <mergeCell ref="D61:E61"/>
    <mergeCell ref="F61:G61"/>
    <mergeCell ref="H61:I61"/>
    <mergeCell ref="J61:K61"/>
    <mergeCell ref="D66:E66"/>
    <mergeCell ref="F66:G66"/>
    <mergeCell ref="H66:I66"/>
    <mergeCell ref="J66:K66"/>
    <mergeCell ref="D67:E67"/>
    <mergeCell ref="F67:G67"/>
    <mergeCell ref="H67:I67"/>
    <mergeCell ref="J67:K67"/>
    <mergeCell ref="D64:E64"/>
    <mergeCell ref="F64:G64"/>
    <mergeCell ref="H64:I64"/>
    <mergeCell ref="J64:K64"/>
    <mergeCell ref="D65:E65"/>
    <mergeCell ref="F65:G65"/>
    <mergeCell ref="H65:I65"/>
    <mergeCell ref="J65:K65"/>
    <mergeCell ref="D70:E70"/>
    <mergeCell ref="F70:G70"/>
    <mergeCell ref="H70:I70"/>
    <mergeCell ref="J70:K70"/>
    <mergeCell ref="D71:E71"/>
    <mergeCell ref="F71:G71"/>
    <mergeCell ref="H71:I71"/>
    <mergeCell ref="J71:K71"/>
    <mergeCell ref="D68:E68"/>
    <mergeCell ref="F68:G68"/>
    <mergeCell ref="H68:I68"/>
    <mergeCell ref="J68:K68"/>
    <mergeCell ref="D69:E69"/>
    <mergeCell ref="F69:G69"/>
    <mergeCell ref="H69:I69"/>
    <mergeCell ref="J69:K69"/>
    <mergeCell ref="D74:E74"/>
    <mergeCell ref="F74:G74"/>
    <mergeCell ref="H74:I74"/>
    <mergeCell ref="J74:K74"/>
    <mergeCell ref="D75:E75"/>
    <mergeCell ref="F75:G75"/>
    <mergeCell ref="H75:I75"/>
    <mergeCell ref="J75:K75"/>
    <mergeCell ref="D72:E72"/>
    <mergeCell ref="F72:G72"/>
    <mergeCell ref="H72:I72"/>
    <mergeCell ref="J72:K72"/>
    <mergeCell ref="D73:E73"/>
    <mergeCell ref="F73:G73"/>
    <mergeCell ref="H73:I73"/>
    <mergeCell ref="J73:K73"/>
    <mergeCell ref="D78:E78"/>
    <mergeCell ref="F78:G78"/>
    <mergeCell ref="H78:I78"/>
    <mergeCell ref="J78:K78"/>
    <mergeCell ref="D79:E79"/>
    <mergeCell ref="F79:G79"/>
    <mergeCell ref="H79:I79"/>
    <mergeCell ref="J79:K79"/>
    <mergeCell ref="D76:E76"/>
    <mergeCell ref="F76:G76"/>
    <mergeCell ref="H76:I76"/>
    <mergeCell ref="J76:K76"/>
    <mergeCell ref="D77:E77"/>
    <mergeCell ref="F77:G77"/>
    <mergeCell ref="H77:I77"/>
    <mergeCell ref="J77:K77"/>
    <mergeCell ref="D82:E82"/>
    <mergeCell ref="F82:G82"/>
    <mergeCell ref="H82:I82"/>
    <mergeCell ref="J82:K82"/>
    <mergeCell ref="D83:E83"/>
    <mergeCell ref="F83:G83"/>
    <mergeCell ref="H83:I83"/>
    <mergeCell ref="J83:K83"/>
    <mergeCell ref="D80:E80"/>
    <mergeCell ref="F80:G80"/>
    <mergeCell ref="H80:I80"/>
    <mergeCell ref="J80:K80"/>
    <mergeCell ref="D81:E81"/>
    <mergeCell ref="F81:G81"/>
    <mergeCell ref="H81:I81"/>
    <mergeCell ref="J81:K81"/>
    <mergeCell ref="D86:E86"/>
    <mergeCell ref="F86:G86"/>
    <mergeCell ref="H86:I86"/>
    <mergeCell ref="J86:K86"/>
    <mergeCell ref="D87:E87"/>
    <mergeCell ref="F87:G87"/>
    <mergeCell ref="H87:I87"/>
    <mergeCell ref="J87:K87"/>
    <mergeCell ref="D84:E84"/>
    <mergeCell ref="F84:G84"/>
    <mergeCell ref="H84:I84"/>
    <mergeCell ref="J84:K84"/>
    <mergeCell ref="D85:E85"/>
    <mergeCell ref="F85:G85"/>
    <mergeCell ref="H85:I85"/>
    <mergeCell ref="J85:K85"/>
    <mergeCell ref="A91:B91"/>
    <mergeCell ref="H91:K91"/>
    <mergeCell ref="H92:K92"/>
    <mergeCell ref="B94:D94"/>
    <mergeCell ref="A96:B96"/>
    <mergeCell ref="A97:B97"/>
    <mergeCell ref="A88:B88"/>
    <mergeCell ref="H88:K88"/>
    <mergeCell ref="A89:B89"/>
    <mergeCell ref="H89:K89"/>
    <mergeCell ref="A90:B90"/>
    <mergeCell ref="H90:K90"/>
  </mergeCells>
  <pageMargins left="0.23622047244094491" right="0.23622047244094491" top="0.35433070866141736" bottom="0.15748031496062992" header="0.31496062992125984" footer="0.31496062992125984"/>
  <pageSetup paperSize="9" scale="63" fitToHeight="4" orientation="landscape" r:id="rId1"/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0611151</vt:lpstr>
      <vt:lpstr>'0611151'!Область_друку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2025-12-05T08:35:54Z</dcterms:created>
  <dcterms:modified xsi:type="dcterms:W3CDTF">2025-12-15T15:02:52Z</dcterms:modified>
</cp:coreProperties>
</file>