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грудень\0412\Культура паспорти\"/>
    </mc:Choice>
  </mc:AlternateContent>
  <bookViews>
    <workbookView xWindow="0" yWindow="0" windowWidth="28800" windowHeight="12480"/>
  </bookViews>
  <sheets>
    <sheet name="101408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G19" i="1"/>
  <c r="E41" i="1"/>
  <c r="E42" i="1"/>
  <c r="E44" i="1" s="1"/>
  <c r="E43" i="1"/>
  <c r="C44" i="1"/>
  <c r="D44" i="1"/>
  <c r="C51" i="1"/>
  <c r="E51" i="1" s="1"/>
  <c r="D51" i="1"/>
  <c r="C52" i="1"/>
  <c r="E52" i="1"/>
  <c r="C53" i="1"/>
  <c r="D53" i="1"/>
  <c r="E53" i="1"/>
  <c r="E60" i="1"/>
  <c r="F60" i="1"/>
  <c r="G61" i="1"/>
  <c r="G60" i="1" s="1"/>
  <c r="E63" i="1"/>
  <c r="G63" i="1" s="1"/>
  <c r="G64" i="1"/>
  <c r="E65" i="1"/>
  <c r="G65" i="1"/>
  <c r="G66" i="1"/>
  <c r="E67" i="1"/>
  <c r="G67" i="1"/>
  <c r="E68" i="1"/>
  <c r="E71" i="1" s="1"/>
  <c r="F68" i="1"/>
  <c r="E69" i="1"/>
  <c r="F69" i="1"/>
  <c r="F71" i="1" s="1"/>
  <c r="G69" i="1"/>
  <c r="E70" i="1"/>
  <c r="F70" i="1"/>
  <c r="G70" i="1"/>
  <c r="E72" i="1"/>
  <c r="E82" i="1" s="1"/>
  <c r="G82" i="1" s="1"/>
  <c r="G72" i="1"/>
  <c r="F73" i="1"/>
  <c r="G73" i="1"/>
  <c r="G75" i="1"/>
  <c r="G76" i="1"/>
  <c r="G77" i="1"/>
  <c r="G78" i="1"/>
  <c r="G79" i="1"/>
  <c r="F80" i="1"/>
  <c r="G80" i="1" s="1"/>
  <c r="G83" i="1"/>
  <c r="G84" i="1"/>
  <c r="G85" i="1"/>
  <c r="G68" i="1" l="1"/>
  <c r="G71" i="1" s="1"/>
</calcChain>
</file>

<file path=xl/sharedStrings.xml><?xml version="1.0" encoding="utf-8"?>
<sst xmlns="http://schemas.openxmlformats.org/spreadsheetml/2006/main" count="169" uniqueCount="107">
  <si>
    <t>М. П.</t>
  </si>
  <si>
    <t>Дата погодження</t>
  </si>
  <si>
    <t>( Власне імя, ПРІЗВИЩЕ)</t>
  </si>
  <si>
    <t>(підпис)</t>
  </si>
  <si>
    <t>Сергій ЯМЧУК</t>
  </si>
  <si>
    <t>Начальник фінансового управління</t>
  </si>
  <si>
    <t>Фінансове управління ХМР</t>
  </si>
  <si>
    <t>ПОГОДЖЕНО:</t>
  </si>
  <si>
    <t>Артем РОМАСЮКОВ</t>
  </si>
  <si>
    <t>Начальник управління культури і туризму</t>
  </si>
  <si>
    <t>розрахунок</t>
  </si>
  <si>
    <t>%</t>
  </si>
  <si>
    <t>Динаміка збільшення кількості проведених концертів академічним муніципальним камерним хором у плановому періоді відповідно до фактичного показника попереднього періоду</t>
  </si>
  <si>
    <t>Динаміка збільшення кількості проведених концертів академічним муніципальним естрадно-духовим оркестром у плановому періоді відповідно до фактичного показника попереднього періоду</t>
  </si>
  <si>
    <t>якості</t>
  </si>
  <si>
    <t>грн.</t>
  </si>
  <si>
    <t>Середні витрати на придбання однієї одиниці обладнання капітального характеру</t>
  </si>
  <si>
    <t>Середня вартість одного квитка відвідувача концерту академічного муніципального камерного хору</t>
  </si>
  <si>
    <t>Середня вартість одного квитка відвідувача концерту академічного  муніципального естрадно-духового оркестру</t>
  </si>
  <si>
    <t>Середній розмір  персональної стипендії на одного провідного митця</t>
  </si>
  <si>
    <t>ефективності</t>
  </si>
  <si>
    <t>рішення сесії</t>
  </si>
  <si>
    <t>од.</t>
  </si>
  <si>
    <t>Кількість обладнання капітального характеру</t>
  </si>
  <si>
    <t>осіб</t>
  </si>
  <si>
    <t>Кількість провідних митців та викладачів мистецьких  шкіл, які отримують персональні стипендії Хмельницької міської ради</t>
  </si>
  <si>
    <t>статистичні дані</t>
  </si>
  <si>
    <t>Кількість відвідувачів концертів академічного муніципального камерного хору</t>
  </si>
  <si>
    <t>Кількість відвідувачів концертів академічного муніципального естрадно-духового оркестру</t>
  </si>
  <si>
    <t>Кількість проведених концертів академічним муніципальним камерним хором</t>
  </si>
  <si>
    <t>Кількість проведених концертів муніципальним естрадно-духовим оркестром</t>
  </si>
  <si>
    <t>продукту</t>
  </si>
  <si>
    <t>Видатки на придбання обладнання капітального характеру</t>
  </si>
  <si>
    <t>кошторис</t>
  </si>
  <si>
    <t>грн</t>
  </si>
  <si>
    <t>на виплату персональних стипендій Хмельницької міської ради провідним митцям та викладачам мистецьких шкіл</t>
  </si>
  <si>
    <t>централізованої бухгалтерії закладів культури</t>
  </si>
  <si>
    <t xml:space="preserve"> академічного муніципального естрадно-духового оркестру</t>
  </si>
  <si>
    <t>Видатки  на забезпечення діяльності інших закладів в галузі культури і мистецтва, в т.ч.</t>
  </si>
  <si>
    <t>штатний розпис</t>
  </si>
  <si>
    <t>обслуговуючого та технічного персоналу</t>
  </si>
  <si>
    <t>робітників</t>
  </si>
  <si>
    <t>спеціалістів</t>
  </si>
  <si>
    <t>керівних працівників</t>
  </si>
  <si>
    <t>Кількість ставок всього, в т.ч.</t>
  </si>
  <si>
    <t>мережа</t>
  </si>
  <si>
    <t>інших культурно-освітніх закладів</t>
  </si>
  <si>
    <t>централізованих бухгалтерій</t>
  </si>
  <si>
    <t>Кількість установ, всього у т.ч.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</si>
  <si>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</si>
  <si>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</si>
  <si>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</si>
  <si>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</si>
  <si>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</si>
  <si>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</si>
  <si>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</t>
  </si>
  <si>
    <t>N з/п</t>
  </si>
  <si>
    <t>Результативні показники бюджетної програми:</t>
  </si>
  <si>
    <t>11.</t>
  </si>
  <si>
    <t>Програма підтримки обдарованих дітей м.Хмельницького</t>
  </si>
  <si>
    <t>Програма розвитку  Хмельницької міської територіальної громади у сфері культури на 2021-2025 роки " Нова лінія культурних змін"</t>
  </si>
  <si>
    <t>Найменування місцевої / регіональної програми</t>
  </si>
  <si>
    <t>(грн)</t>
  </si>
  <si>
    <t>Перелік місцевих / регіональних програм, що виконуються у складі бюджетної програми:</t>
  </si>
  <si>
    <t>10.</t>
  </si>
  <si>
    <t>Створення належних умов для функціонування академічного муніципального камерного хору</t>
  </si>
  <si>
    <t>Створення належних умов для функціонування академічного муніципального естрадно-духового оркестру</t>
  </si>
  <si>
    <t>Створення належних умов для функціонування централізованої бухгалтерії закладів культури міста</t>
  </si>
  <si>
    <t>Напрями використання бюджетних коштів</t>
  </si>
  <si>
    <t>гривень</t>
  </si>
  <si>
    <t>9.</t>
  </si>
  <si>
    <t>Складання і надання кошторисної,звітної, фінансової документації, фінансування установ культури згідно із затвердженими кошторисами, надання якісних послуг з централізованого господарського обслуговування, музичне  забезпечення загальноміських заходів за участю академічного муніципального естрадно-духового оркестру та академічного муніципального камерного хору</t>
  </si>
  <si>
    <t>Завдання</t>
  </si>
  <si>
    <t>Завдання бюджетної програми</t>
  </si>
  <si>
    <t>8.</t>
  </si>
  <si>
    <t>Надання якісних послуг з централізованого господарського обслуговування, музичне забезпечення загальноміських заходів за участю муніципального естрадно-духового оркестру та академічного муніципального камерного хору</t>
  </si>
  <si>
    <t>Мета бюджетної програми</t>
  </si>
  <si>
    <t>7.</t>
  </si>
  <si>
    <t>Організація бухгалтерського обліку відповідно до національних стандартів бухгалтерського обліку, популяризація музичної культури та музичних цінностей</t>
  </si>
  <si>
    <t>Ціль державної політики</t>
  </si>
  <si>
    <t>Цілі державної політики, на досягнення яких спрямована реалізація бюджетної програми</t>
  </si>
  <si>
    <t>6.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</si>
  <si>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Наказ міністерства культури та інформаційної політики України №110 від 20.02.2024 р. " Про затвердження  Типового переліку  результативних показників бюджетних програм місцевих бюджетів у галузі "Культура", рішення сесії Хмельницької міської ради  від 21 лютого 2001р №6  "Програма підтримки обдарованих дітей м.Хмельницького",  рішення сесії Хмельницької міської ради  від 23 грудня 2020 р. №32  "Програма розвитку  Хмельницької міської територіальної громади у сфері культури на 2021-2025 роки " Нова лінія культурних змін" ", рішення сесії Хмельницької міської ради від 11 грудня 2024 року №9 " Про бюджет Хмельницької міської територіальної громади на 2025 рік  ", рішення сесії Хмельницької міської ради від 27 червня 2025 року №4 " Про внесення змін до бюджету Хмельницької міської територіальної громади на 2025 рік ",  рішення сесії Хмельницької міської ради від 20 листопадая 2025 року №4 " Про внесення змін до бюджету Хмельницької міської територіальної громади на 2025 рік  "</t>
  </si>
  <si>
    <t>5.</t>
  </si>
  <si>
    <t>Обсяг бюджетних призначень / бюджетних асигнувань - 30 192 515 гривень, у тому числі загального фонду - 29 929 817 гривень та спеціального фонду - 262 698 гривень.</t>
  </si>
  <si>
    <t>4.</t>
  </si>
  <si>
    <t>(код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</si>
  <si>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</si>
  <si>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</si>
  <si>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</si>
  <si>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</si>
  <si>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Забезпечення діяльності закладів в галузі культури і мистецтва</t>
  </si>
  <si>
    <t>0829</t>
  </si>
  <si>
    <t xml:space="preserve">3. </t>
  </si>
  <si>
    <t>(код за ЄДРПОУ)</t>
  </si>
  <si>
    <t>(найменування відповідального виконавця)</t>
  </si>
  <si>
    <t xml:space="preserve">2. </t>
  </si>
  <si>
    <t>(найменування головного розпорядника коштів місцевого бюджету)</t>
  </si>
  <si>
    <t>02231293</t>
  </si>
  <si>
    <t>Управління культури і туризму Хмельницької міської ради</t>
  </si>
  <si>
    <t xml:space="preserve">1. </t>
  </si>
  <si>
    <t>бюджетної програми місцевого бюджету на 2025 рік</t>
  </si>
  <si>
    <t>Паспорт</t>
  </si>
  <si>
    <t>04 грудня 2025 р.  N 01-09-159</t>
  </si>
  <si>
    <t>Наказ / розпорядчий документ</t>
  </si>
  <si>
    <t>ЗАТВЕРДЖЕНО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</si>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</sst>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7.5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4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/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7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top" wrapText="1"/>
    </xf>
    <xf numFmtId="0" fontId="4" fillId="2" borderId="0" xfId="0" applyFont="1" applyFill="1" applyBorder="1"/>
    <xf numFmtId="0" fontId="6" fillId="2" borderId="0" xfId="0" applyFont="1" applyFill="1" applyBorder="1" applyAlignment="1">
      <alignment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97"/>
  <sheetViews>
    <sheetView tabSelected="1" zoomScaleNormal="100" workbookViewId="0">
      <selection activeCell="E10" sqref="E10:G10"/>
    </sheetView>
  </sheetViews>
  <sheetFormatPr defaultColWidth="21.5703125" defaultRowHeight="15" x14ac:dyDescent="0.25"/>
  <cols>
    <col min="1" max="1" width="6.5703125" style="1" customWidth="1"/>
    <col min="2" max="7" width="21.5703125" style="1"/>
    <col min="8" max="34" width="10.28515625" style="1" customWidth="1"/>
    <col min="35" max="16384" width="21.5703125" style="1"/>
  </cols>
  <sheetData>
    <row r="1" spans="1:7" x14ac:dyDescent="0.25">
      <c r="F1" s="74" t="s">
        <v>106</v>
      </c>
      <c r="G1" s="73"/>
    </row>
    <row r="2" spans="1:7" x14ac:dyDescent="0.25">
      <c r="F2" s="73"/>
      <c r="G2" s="73"/>
    </row>
    <row r="3" spans="1:7" ht="32.25" customHeight="1" x14ac:dyDescent="0.25">
      <c r="F3" s="73"/>
      <c r="G3" s="73"/>
    </row>
    <row r="4" spans="1:7" ht="15.75" x14ac:dyDescent="0.25">
      <c r="A4" s="7"/>
      <c r="E4" s="7" t="s">
        <v>105</v>
      </c>
    </row>
    <row r="5" spans="1:7" ht="15.75" x14ac:dyDescent="0.25">
      <c r="A5" s="7"/>
      <c r="E5" s="72" t="s">
        <v>104</v>
      </c>
      <c r="F5" s="72"/>
      <c r="G5" s="72"/>
    </row>
    <row r="6" spans="1:7" ht="15.75" x14ac:dyDescent="0.25">
      <c r="A6" s="7"/>
      <c r="B6" s="7"/>
      <c r="E6" s="71" t="s">
        <v>99</v>
      </c>
      <c r="F6" s="71"/>
      <c r="G6" s="71"/>
    </row>
    <row r="7" spans="1:7" ht="15" customHeight="1" x14ac:dyDescent="0.25">
      <c r="A7" s="7"/>
      <c r="E7" s="48" t="s">
        <v>97</v>
      </c>
      <c r="F7" s="48"/>
      <c r="G7" s="48"/>
    </row>
    <row r="8" spans="1:7" ht="15.75" x14ac:dyDescent="0.25">
      <c r="A8" s="7"/>
      <c r="B8" s="7"/>
      <c r="E8" s="71"/>
      <c r="F8" s="71"/>
      <c r="G8" s="71"/>
    </row>
    <row r="9" spans="1:7" ht="15" customHeight="1" x14ac:dyDescent="0.25">
      <c r="A9" s="7"/>
      <c r="E9" s="48"/>
      <c r="F9" s="48"/>
      <c r="G9" s="48"/>
    </row>
    <row r="10" spans="1:7" ht="15.75" customHeight="1" x14ac:dyDescent="0.25">
      <c r="A10" s="7"/>
      <c r="E10" s="70" t="s">
        <v>103</v>
      </c>
      <c r="F10" s="70"/>
      <c r="G10" s="70"/>
    </row>
    <row r="13" spans="1:7" ht="15.75" x14ac:dyDescent="0.25">
      <c r="A13" s="69" t="s">
        <v>102</v>
      </c>
      <c r="B13" s="69"/>
      <c r="C13" s="69"/>
      <c r="D13" s="69"/>
      <c r="E13" s="69"/>
      <c r="F13" s="69"/>
      <c r="G13" s="69"/>
    </row>
    <row r="14" spans="1:7" ht="15.75" x14ac:dyDescent="0.25">
      <c r="A14" s="69" t="s">
        <v>101</v>
      </c>
      <c r="B14" s="69"/>
      <c r="C14" s="69"/>
      <c r="D14" s="69"/>
      <c r="E14" s="69"/>
      <c r="F14" s="69"/>
      <c r="G14" s="69"/>
    </row>
    <row r="17" spans="1:12" s="60" customFormat="1" ht="21.75" customHeight="1" x14ac:dyDescent="0.25">
      <c r="A17" s="67" t="s">
        <v>100</v>
      </c>
      <c r="B17" s="51">
        <v>1000000</v>
      </c>
      <c r="C17" s="64" t="s">
        <v>99</v>
      </c>
      <c r="D17" s="63"/>
      <c r="E17" s="63"/>
      <c r="F17" s="63"/>
      <c r="G17" s="68" t="s">
        <v>98</v>
      </c>
      <c r="H17" s="66"/>
      <c r="I17" s="66"/>
      <c r="J17" s="67"/>
      <c r="K17" s="66"/>
      <c r="L17" s="66"/>
    </row>
    <row r="18" spans="1:12" ht="36.75" customHeight="1" x14ac:dyDescent="0.25">
      <c r="A18" s="46"/>
      <c r="B18" s="46" t="s">
        <v>90</v>
      </c>
      <c r="C18" s="65" t="s">
        <v>97</v>
      </c>
      <c r="D18" s="59"/>
      <c r="E18" s="59"/>
      <c r="F18" s="59"/>
      <c r="G18" s="58" t="s">
        <v>94</v>
      </c>
      <c r="H18" s="65"/>
      <c r="I18" s="65"/>
      <c r="J18" s="44"/>
      <c r="K18" s="57"/>
      <c r="L18" s="57"/>
    </row>
    <row r="19" spans="1:12" s="60" customFormat="1" ht="23.25" customHeight="1" x14ac:dyDescent="0.25">
      <c r="A19" s="61" t="s">
        <v>96</v>
      </c>
      <c r="B19" s="51">
        <v>1010000</v>
      </c>
      <c r="C19" s="64" t="str">
        <f>C17</f>
        <v>Управління культури і туризму Хмельницької міської ради</v>
      </c>
      <c r="D19" s="63"/>
      <c r="E19" s="63"/>
      <c r="F19" s="63"/>
      <c r="G19" s="62" t="str">
        <f>G17</f>
        <v>02231293</v>
      </c>
      <c r="H19" s="61"/>
      <c r="I19" s="61"/>
      <c r="J19" s="61"/>
      <c r="K19" s="61"/>
      <c r="L19" s="61"/>
    </row>
    <row r="20" spans="1:12" ht="34.5" customHeight="1" x14ac:dyDescent="0.25">
      <c r="A20" s="46"/>
      <c r="B20" s="46" t="s">
        <v>90</v>
      </c>
      <c r="C20" s="45" t="s">
        <v>95</v>
      </c>
      <c r="D20" s="59"/>
      <c r="E20" s="59"/>
      <c r="F20" s="59"/>
      <c r="G20" s="58" t="s">
        <v>94</v>
      </c>
      <c r="H20" s="45"/>
      <c r="I20" s="45"/>
      <c r="J20" s="44"/>
      <c r="K20" s="57"/>
      <c r="L20" s="57"/>
    </row>
    <row r="21" spans="1:12" ht="34.5" customHeight="1" x14ac:dyDescent="0.25">
      <c r="A21" s="56" t="s">
        <v>93</v>
      </c>
      <c r="B21" s="55">
        <v>1014081</v>
      </c>
      <c r="C21" s="55">
        <v>4081</v>
      </c>
      <c r="D21" s="54" t="s">
        <v>92</v>
      </c>
      <c r="E21" s="53" t="s">
        <v>91</v>
      </c>
      <c r="F21" s="52"/>
      <c r="G21" s="51">
        <v>2256400000</v>
      </c>
      <c r="H21" s="50"/>
      <c r="I21" s="50"/>
      <c r="J21" s="50"/>
      <c r="K21" s="50"/>
      <c r="L21" s="49"/>
    </row>
    <row r="22" spans="1:12" ht="45.75" customHeight="1" x14ac:dyDescent="0.25">
      <c r="B22" s="46" t="s">
        <v>90</v>
      </c>
      <c r="C22" s="47" t="s">
        <v>89</v>
      </c>
      <c r="D22" s="47" t="s">
        <v>88</v>
      </c>
      <c r="E22" s="48" t="s">
        <v>87</v>
      </c>
      <c r="F22" s="48"/>
      <c r="G22" s="47" t="s">
        <v>86</v>
      </c>
      <c r="H22" s="46"/>
      <c r="I22" s="45"/>
      <c r="J22" s="45"/>
      <c r="K22" s="45"/>
      <c r="L22" s="44"/>
    </row>
    <row r="23" spans="1:12" ht="42" customHeight="1" x14ac:dyDescent="0.25">
      <c r="A23" s="6" t="s">
        <v>85</v>
      </c>
      <c r="B23" s="15" t="s">
        <v>84</v>
      </c>
      <c r="C23" s="15"/>
      <c r="D23" s="15"/>
      <c r="E23" s="15"/>
      <c r="F23" s="15"/>
      <c r="G23" s="15"/>
    </row>
    <row r="24" spans="1:12" ht="165.75" customHeight="1" x14ac:dyDescent="0.25">
      <c r="A24" s="6" t="s">
        <v>83</v>
      </c>
      <c r="B24" s="15" t="s">
        <v>82</v>
      </c>
      <c r="C24" s="19"/>
      <c r="D24" s="19"/>
      <c r="E24" s="19"/>
      <c r="F24" s="19"/>
      <c r="G24" s="19"/>
    </row>
    <row r="25" spans="1:12" ht="26.25" customHeight="1" x14ac:dyDescent="0.25">
      <c r="A25" s="6" t="s">
        <v>81</v>
      </c>
      <c r="B25" s="15" t="s">
        <v>80</v>
      </c>
      <c r="C25" s="15"/>
      <c r="D25" s="15"/>
      <c r="E25" s="15"/>
      <c r="F25" s="15"/>
      <c r="G25" s="15"/>
    </row>
    <row r="26" spans="1:12" ht="15.75" x14ac:dyDescent="0.25">
      <c r="A26" s="20"/>
    </row>
    <row r="27" spans="1:12" ht="15.75" x14ac:dyDescent="0.25">
      <c r="A27" s="22" t="s">
        <v>56</v>
      </c>
      <c r="B27" s="33" t="s">
        <v>79</v>
      </c>
      <c r="C27" s="33"/>
      <c r="D27" s="33"/>
      <c r="E27" s="33"/>
      <c r="F27" s="33"/>
      <c r="G27" s="33"/>
    </row>
    <row r="28" spans="1:12" ht="36.75" customHeight="1" x14ac:dyDescent="0.25">
      <c r="A28" s="22"/>
      <c r="B28" s="33" t="s">
        <v>78</v>
      </c>
      <c r="C28" s="33"/>
      <c r="D28" s="33"/>
      <c r="E28" s="33"/>
      <c r="F28" s="33"/>
      <c r="G28" s="33"/>
    </row>
    <row r="29" spans="1:12" ht="15.75" x14ac:dyDescent="0.25">
      <c r="A29" s="20"/>
    </row>
    <row r="30" spans="1:12" ht="27" customHeight="1" x14ac:dyDescent="0.25">
      <c r="A30" s="43" t="s">
        <v>77</v>
      </c>
      <c r="B30" s="1" t="s">
        <v>76</v>
      </c>
    </row>
    <row r="31" spans="1:12" ht="36" customHeight="1" x14ac:dyDescent="0.25">
      <c r="A31" s="43"/>
      <c r="B31" s="42" t="s">
        <v>75</v>
      </c>
      <c r="C31" s="41"/>
      <c r="D31" s="41"/>
      <c r="E31" s="41"/>
      <c r="F31" s="41"/>
      <c r="G31" s="41"/>
    </row>
    <row r="32" spans="1:12" ht="36.75" customHeight="1" x14ac:dyDescent="0.25">
      <c r="A32" s="6" t="s">
        <v>74</v>
      </c>
      <c r="B32" s="15" t="s">
        <v>73</v>
      </c>
      <c r="C32" s="15"/>
      <c r="D32" s="15"/>
      <c r="E32" s="15"/>
      <c r="F32" s="15"/>
      <c r="G32" s="15"/>
    </row>
    <row r="33" spans="1:7" ht="15.75" x14ac:dyDescent="0.25">
      <c r="A33" s="22" t="s">
        <v>56</v>
      </c>
      <c r="B33" s="33" t="s">
        <v>72</v>
      </c>
      <c r="C33" s="33"/>
      <c r="D33" s="33"/>
      <c r="E33" s="33"/>
      <c r="F33" s="33"/>
      <c r="G33" s="33"/>
    </row>
    <row r="34" spans="1:7" ht="54" customHeight="1" x14ac:dyDescent="0.25">
      <c r="A34" s="22"/>
      <c r="B34" s="40" t="s">
        <v>71</v>
      </c>
      <c r="C34" s="39"/>
      <c r="D34" s="39"/>
      <c r="E34" s="39"/>
      <c r="F34" s="39"/>
      <c r="G34" s="38"/>
    </row>
    <row r="35" spans="1:7" ht="15.75" x14ac:dyDescent="0.25">
      <c r="A35" s="6"/>
      <c r="B35" s="13"/>
      <c r="C35" s="13"/>
      <c r="D35" s="13"/>
      <c r="E35" s="13"/>
      <c r="F35" s="13"/>
      <c r="G35" s="13"/>
    </row>
    <row r="36" spans="1:7" ht="15.75" x14ac:dyDescent="0.25">
      <c r="A36" s="6" t="s">
        <v>70</v>
      </c>
      <c r="B36" s="14" t="s">
        <v>68</v>
      </c>
      <c r="C36" s="13"/>
      <c r="D36" s="13"/>
      <c r="E36" s="13"/>
      <c r="F36" s="13"/>
      <c r="G36" s="13"/>
    </row>
    <row r="37" spans="1:7" ht="15.75" x14ac:dyDescent="0.25">
      <c r="A37" s="20"/>
      <c r="B37" s="1" t="s">
        <v>69</v>
      </c>
    </row>
    <row r="38" spans="1:7" ht="15.75" x14ac:dyDescent="0.25">
      <c r="A38" s="20"/>
    </row>
    <row r="39" spans="1:7" ht="47.25" x14ac:dyDescent="0.25">
      <c r="A39" s="22" t="s">
        <v>56</v>
      </c>
      <c r="B39" s="22" t="s">
        <v>68</v>
      </c>
      <c r="C39" s="22" t="s">
        <v>52</v>
      </c>
      <c r="D39" s="22" t="s">
        <v>51</v>
      </c>
      <c r="E39" s="22" t="s">
        <v>50</v>
      </c>
    </row>
    <row r="40" spans="1:7" ht="15.75" x14ac:dyDescent="0.25">
      <c r="A40" s="22">
        <v>1</v>
      </c>
      <c r="B40" s="22">
        <v>2</v>
      </c>
      <c r="C40" s="22">
        <v>3</v>
      </c>
      <c r="D40" s="22">
        <v>4</v>
      </c>
      <c r="E40" s="22">
        <v>5</v>
      </c>
    </row>
    <row r="41" spans="1:7" ht="94.5" x14ac:dyDescent="0.25">
      <c r="A41" s="22"/>
      <c r="B41" s="22" t="s">
        <v>67</v>
      </c>
      <c r="C41" s="30">
        <v>6123974</v>
      </c>
      <c r="D41" s="30">
        <v>78698</v>
      </c>
      <c r="E41" s="30">
        <f>C41+D41</f>
        <v>6202672</v>
      </c>
    </row>
    <row r="42" spans="1:7" ht="116.25" customHeight="1" x14ac:dyDescent="0.25">
      <c r="A42" s="22"/>
      <c r="B42" s="22" t="s">
        <v>66</v>
      </c>
      <c r="C42" s="30">
        <v>11616398</v>
      </c>
      <c r="D42" s="30">
        <v>100000</v>
      </c>
      <c r="E42" s="30">
        <f>C42+D42</f>
        <v>11716398</v>
      </c>
    </row>
    <row r="43" spans="1:7" ht="101.25" customHeight="1" x14ac:dyDescent="0.25">
      <c r="A43" s="22"/>
      <c r="B43" s="22" t="s">
        <v>65</v>
      </c>
      <c r="C43" s="30">
        <v>12189445</v>
      </c>
      <c r="D43" s="30">
        <v>84000</v>
      </c>
      <c r="E43" s="30">
        <f>C43+D43</f>
        <v>12273445</v>
      </c>
    </row>
    <row r="44" spans="1:7" ht="31.5" customHeight="1" x14ac:dyDescent="0.25">
      <c r="A44" s="33" t="s">
        <v>50</v>
      </c>
      <c r="B44" s="33"/>
      <c r="C44" s="30">
        <f>C41+C42+C43</f>
        <v>29929817</v>
      </c>
      <c r="D44" s="30">
        <f>D41+D42+D43</f>
        <v>262698</v>
      </c>
      <c r="E44" s="30">
        <f>E41+E42+E43</f>
        <v>30192515</v>
      </c>
    </row>
    <row r="45" spans="1:7" ht="15.75" x14ac:dyDescent="0.25">
      <c r="A45" s="20"/>
    </row>
    <row r="46" spans="1:7" ht="15.75" x14ac:dyDescent="0.25">
      <c r="A46" s="37" t="s">
        <v>64</v>
      </c>
      <c r="B46" s="15" t="s">
        <v>63</v>
      </c>
      <c r="C46" s="15"/>
      <c r="D46" s="15"/>
      <c r="E46" s="15"/>
      <c r="F46" s="15"/>
      <c r="G46" s="15"/>
    </row>
    <row r="47" spans="1:7" ht="15.75" x14ac:dyDescent="0.25">
      <c r="A47" s="37"/>
      <c r="B47" s="7" t="s">
        <v>62</v>
      </c>
    </row>
    <row r="48" spans="1:7" ht="15.75" x14ac:dyDescent="0.25">
      <c r="A48" s="20"/>
    </row>
    <row r="49" spans="1:7" ht="63" x14ac:dyDescent="0.25">
      <c r="A49" s="22" t="s">
        <v>56</v>
      </c>
      <c r="B49" s="22" t="s">
        <v>61</v>
      </c>
      <c r="C49" s="22" t="s">
        <v>52</v>
      </c>
      <c r="D49" s="22" t="s">
        <v>51</v>
      </c>
      <c r="E49" s="22" t="s">
        <v>50</v>
      </c>
    </row>
    <row r="50" spans="1:7" ht="15.75" x14ac:dyDescent="0.25">
      <c r="A50" s="36">
        <v>1</v>
      </c>
      <c r="B50" s="22">
        <v>2</v>
      </c>
      <c r="C50" s="22">
        <v>3</v>
      </c>
      <c r="D50" s="22">
        <v>4</v>
      </c>
      <c r="E50" s="22">
        <v>5</v>
      </c>
    </row>
    <row r="51" spans="1:7" ht="126" customHeight="1" x14ac:dyDescent="0.25">
      <c r="A51" s="22"/>
      <c r="B51" s="23" t="s">
        <v>60</v>
      </c>
      <c r="C51" s="30">
        <f>C53-C52</f>
        <v>28489817</v>
      </c>
      <c r="D51" s="30">
        <f>D44</f>
        <v>262698</v>
      </c>
      <c r="E51" s="30">
        <f>C51+D51</f>
        <v>28752515</v>
      </c>
    </row>
    <row r="52" spans="1:7" ht="58.5" customHeight="1" x14ac:dyDescent="0.25">
      <c r="A52" s="35"/>
      <c r="B52" s="34" t="s">
        <v>59</v>
      </c>
      <c r="C52" s="30">
        <f>1676000-140000-96000</f>
        <v>1440000</v>
      </c>
      <c r="D52" s="30"/>
      <c r="E52" s="30">
        <f>C52+D52</f>
        <v>1440000</v>
      </c>
    </row>
    <row r="53" spans="1:7" ht="31.5" customHeight="1" x14ac:dyDescent="0.25">
      <c r="A53" s="33" t="s">
        <v>50</v>
      </c>
      <c r="B53" s="33"/>
      <c r="C53" s="30">
        <f>C44</f>
        <v>29929817</v>
      </c>
      <c r="D53" s="30">
        <f>D44</f>
        <v>262698</v>
      </c>
      <c r="E53" s="30">
        <f>C53+D53</f>
        <v>30192515</v>
      </c>
    </row>
    <row r="54" spans="1:7" ht="15.75" x14ac:dyDescent="0.25">
      <c r="A54" s="20"/>
    </row>
    <row r="55" spans="1:7" ht="15.75" x14ac:dyDescent="0.25">
      <c r="A55" s="6" t="s">
        <v>58</v>
      </c>
      <c r="B55" s="15" t="s">
        <v>57</v>
      </c>
      <c r="C55" s="15"/>
      <c r="D55" s="15"/>
      <c r="E55" s="15"/>
      <c r="F55" s="15"/>
      <c r="G55" s="15"/>
    </row>
    <row r="56" spans="1:7" ht="15.75" x14ac:dyDescent="0.25">
      <c r="A56" s="20"/>
    </row>
    <row r="57" spans="1:7" ht="36" customHeight="1" x14ac:dyDescent="0.25">
      <c r="A57" s="22" t="s">
        <v>56</v>
      </c>
      <c r="B57" s="22" t="s">
        <v>55</v>
      </c>
      <c r="C57" s="22" t="s">
        <v>54</v>
      </c>
      <c r="D57" s="22" t="s">
        <v>53</v>
      </c>
      <c r="E57" s="22" t="s">
        <v>52</v>
      </c>
      <c r="F57" s="22" t="s">
        <v>51</v>
      </c>
      <c r="G57" s="22" t="s">
        <v>50</v>
      </c>
    </row>
    <row r="58" spans="1:7" ht="15.75" x14ac:dyDescent="0.25">
      <c r="A58" s="22">
        <v>1</v>
      </c>
      <c r="B58" s="22">
        <v>2</v>
      </c>
      <c r="C58" s="22">
        <v>3</v>
      </c>
      <c r="D58" s="22">
        <v>4</v>
      </c>
      <c r="E58" s="22">
        <v>5</v>
      </c>
      <c r="F58" s="22">
        <v>6</v>
      </c>
      <c r="G58" s="22">
        <v>7</v>
      </c>
    </row>
    <row r="59" spans="1:7" ht="27.75" customHeight="1" x14ac:dyDescent="0.25">
      <c r="A59" s="25">
        <v>1</v>
      </c>
      <c r="B59" s="24" t="s">
        <v>49</v>
      </c>
      <c r="C59" s="22"/>
      <c r="D59" s="22"/>
      <c r="E59" s="22"/>
      <c r="F59" s="22"/>
      <c r="G59" s="22"/>
    </row>
    <row r="60" spans="1:7" ht="31.5" x14ac:dyDescent="0.25">
      <c r="A60" s="22"/>
      <c r="B60" s="23" t="s">
        <v>48</v>
      </c>
      <c r="C60" s="22" t="s">
        <v>22</v>
      </c>
      <c r="D60" s="22" t="s">
        <v>45</v>
      </c>
      <c r="E60" s="22">
        <f>E61+E62</f>
        <v>3</v>
      </c>
      <c r="F60" s="22">
        <f>F61+F62</f>
        <v>2</v>
      </c>
      <c r="G60" s="22">
        <f>G61+G62</f>
        <v>3</v>
      </c>
    </row>
    <row r="61" spans="1:7" ht="36.75" customHeight="1" x14ac:dyDescent="0.25">
      <c r="A61" s="22"/>
      <c r="B61" s="23" t="s">
        <v>47</v>
      </c>
      <c r="C61" s="22" t="s">
        <v>22</v>
      </c>
      <c r="D61" s="22" t="s">
        <v>45</v>
      </c>
      <c r="E61" s="22">
        <v>1</v>
      </c>
      <c r="F61" s="22"/>
      <c r="G61" s="22">
        <f>E61+F61</f>
        <v>1</v>
      </c>
    </row>
    <row r="62" spans="1:7" ht="36.75" customHeight="1" x14ac:dyDescent="0.25">
      <c r="A62" s="22"/>
      <c r="B62" s="23" t="s">
        <v>46</v>
      </c>
      <c r="C62" s="22" t="s">
        <v>22</v>
      </c>
      <c r="D62" s="22" t="s">
        <v>45</v>
      </c>
      <c r="E62" s="22">
        <v>2</v>
      </c>
      <c r="F62" s="22">
        <v>2</v>
      </c>
      <c r="G62" s="22">
        <v>2</v>
      </c>
    </row>
    <row r="63" spans="1:7" ht="39" customHeight="1" x14ac:dyDescent="0.25">
      <c r="A63" s="22"/>
      <c r="B63" s="23" t="s">
        <v>44</v>
      </c>
      <c r="C63" s="22" t="s">
        <v>22</v>
      </c>
      <c r="D63" s="22" t="s">
        <v>39</v>
      </c>
      <c r="E63" s="22">
        <f>E64+E65+E66+E67</f>
        <v>105.5</v>
      </c>
      <c r="F63" s="22"/>
      <c r="G63" s="22">
        <f>E63+F63</f>
        <v>105.5</v>
      </c>
    </row>
    <row r="64" spans="1:7" ht="23.25" customHeight="1" x14ac:dyDescent="0.25">
      <c r="A64" s="22"/>
      <c r="B64" s="23" t="s">
        <v>43</v>
      </c>
      <c r="C64" s="22" t="s">
        <v>22</v>
      </c>
      <c r="D64" s="22" t="s">
        <v>39</v>
      </c>
      <c r="E64" s="22">
        <v>9.5</v>
      </c>
      <c r="F64" s="22"/>
      <c r="G64" s="22">
        <f>E64+F64</f>
        <v>9.5</v>
      </c>
    </row>
    <row r="65" spans="1:7" ht="23.25" customHeight="1" x14ac:dyDescent="0.25">
      <c r="A65" s="22"/>
      <c r="B65" s="23" t="s">
        <v>42</v>
      </c>
      <c r="C65" s="22" t="s">
        <v>22</v>
      </c>
      <c r="D65" s="22" t="s">
        <v>39</v>
      </c>
      <c r="E65" s="22">
        <f>92.25</f>
        <v>92.25</v>
      </c>
      <c r="F65" s="22"/>
      <c r="G65" s="22">
        <f>E65+F65</f>
        <v>92.25</v>
      </c>
    </row>
    <row r="66" spans="1:7" ht="23.25" customHeight="1" x14ac:dyDescent="0.25">
      <c r="A66" s="22"/>
      <c r="B66" s="23" t="s">
        <v>41</v>
      </c>
      <c r="C66" s="22" t="s">
        <v>22</v>
      </c>
      <c r="D66" s="22" t="s">
        <v>39</v>
      </c>
      <c r="E66" s="22">
        <v>1.75</v>
      </c>
      <c r="F66" s="22"/>
      <c r="G66" s="22">
        <f>E66+F66</f>
        <v>1.75</v>
      </c>
    </row>
    <row r="67" spans="1:7" ht="37.5" customHeight="1" x14ac:dyDescent="0.25">
      <c r="A67" s="22"/>
      <c r="B67" s="23" t="s">
        <v>40</v>
      </c>
      <c r="C67" s="22" t="s">
        <v>22</v>
      </c>
      <c r="D67" s="22" t="s">
        <v>39</v>
      </c>
      <c r="E67" s="22">
        <f>2</f>
        <v>2</v>
      </c>
      <c r="F67" s="22"/>
      <c r="G67" s="22">
        <f>E67+F67</f>
        <v>2</v>
      </c>
    </row>
    <row r="68" spans="1:7" ht="101.25" customHeight="1" x14ac:dyDescent="0.25">
      <c r="A68" s="22"/>
      <c r="B68" s="23" t="s">
        <v>38</v>
      </c>
      <c r="C68" s="22" t="s">
        <v>34</v>
      </c>
      <c r="D68" s="22" t="s">
        <v>33</v>
      </c>
      <c r="E68" s="30">
        <f>C44</f>
        <v>29929817</v>
      </c>
      <c r="F68" s="30">
        <f>D44-78698</f>
        <v>184000</v>
      </c>
      <c r="G68" s="30">
        <f>E68+F68</f>
        <v>30113817</v>
      </c>
    </row>
    <row r="69" spans="1:7" ht="66" customHeight="1" x14ac:dyDescent="0.25">
      <c r="A69" s="22"/>
      <c r="B69" s="23" t="s">
        <v>37</v>
      </c>
      <c r="C69" s="22" t="s">
        <v>34</v>
      </c>
      <c r="D69" s="22" t="s">
        <v>33</v>
      </c>
      <c r="E69" s="30">
        <f>C42</f>
        <v>11616398</v>
      </c>
      <c r="F69" s="30">
        <f>D42</f>
        <v>100000</v>
      </c>
      <c r="G69" s="30">
        <f>E69+F69</f>
        <v>11716398</v>
      </c>
    </row>
    <row r="70" spans="1:7" ht="71.25" customHeight="1" x14ac:dyDescent="0.25">
      <c r="A70" s="22"/>
      <c r="B70" s="23" t="s">
        <v>37</v>
      </c>
      <c r="C70" s="22" t="s">
        <v>34</v>
      </c>
      <c r="D70" s="22" t="s">
        <v>33</v>
      </c>
      <c r="E70" s="30">
        <f>C43</f>
        <v>12189445</v>
      </c>
      <c r="F70" s="30">
        <f>D43</f>
        <v>84000</v>
      </c>
      <c r="G70" s="30">
        <f>E70+F70</f>
        <v>12273445</v>
      </c>
    </row>
    <row r="71" spans="1:7" ht="50.25" customHeight="1" x14ac:dyDescent="0.25">
      <c r="A71" s="22"/>
      <c r="B71" s="23" t="s">
        <v>36</v>
      </c>
      <c r="C71" s="22" t="s">
        <v>34</v>
      </c>
      <c r="D71" s="22" t="s">
        <v>33</v>
      </c>
      <c r="E71" s="30">
        <f>E68-E69-E70-E72</f>
        <v>4683974</v>
      </c>
      <c r="F71" s="30">
        <f>F68-F69-F70-F72</f>
        <v>0</v>
      </c>
      <c r="G71" s="30">
        <f>G68-G69-G70-G72</f>
        <v>4683974</v>
      </c>
    </row>
    <row r="72" spans="1:7" ht="126.75" customHeight="1" x14ac:dyDescent="0.25">
      <c r="A72" s="22"/>
      <c r="B72" s="23" t="s">
        <v>35</v>
      </c>
      <c r="C72" s="22" t="s">
        <v>34</v>
      </c>
      <c r="D72" s="22" t="s">
        <v>33</v>
      </c>
      <c r="E72" s="30">
        <f>C52</f>
        <v>1440000</v>
      </c>
      <c r="F72" s="30"/>
      <c r="G72" s="30">
        <f>E72+F72</f>
        <v>1440000</v>
      </c>
    </row>
    <row r="73" spans="1:7" ht="88.5" customHeight="1" x14ac:dyDescent="0.25">
      <c r="A73" s="22"/>
      <c r="B73" s="23" t="s">
        <v>32</v>
      </c>
      <c r="C73" s="22" t="s">
        <v>15</v>
      </c>
      <c r="D73" s="22" t="s">
        <v>21</v>
      </c>
      <c r="E73" s="30"/>
      <c r="F73" s="30">
        <f>78698</f>
        <v>78698</v>
      </c>
      <c r="G73" s="30">
        <f>F73</f>
        <v>78698</v>
      </c>
    </row>
    <row r="74" spans="1:7" ht="26.25" customHeight="1" x14ac:dyDescent="0.25">
      <c r="A74" s="25">
        <v>2</v>
      </c>
      <c r="B74" s="24" t="s">
        <v>31</v>
      </c>
      <c r="C74" s="22"/>
      <c r="D74" s="22"/>
      <c r="E74" s="30"/>
      <c r="F74" s="30"/>
      <c r="G74" s="30"/>
    </row>
    <row r="75" spans="1:7" ht="88.5" customHeight="1" x14ac:dyDescent="0.25">
      <c r="A75" s="25"/>
      <c r="B75" s="32" t="s">
        <v>30</v>
      </c>
      <c r="C75" s="22" t="s">
        <v>22</v>
      </c>
      <c r="D75" s="22" t="s">
        <v>26</v>
      </c>
      <c r="E75" s="30">
        <v>41</v>
      </c>
      <c r="F75" s="30">
        <v>10</v>
      </c>
      <c r="G75" s="30">
        <f>E75+F75</f>
        <v>51</v>
      </c>
    </row>
    <row r="76" spans="1:7" ht="74.25" customHeight="1" x14ac:dyDescent="0.25">
      <c r="A76" s="25"/>
      <c r="B76" s="32" t="s">
        <v>29</v>
      </c>
      <c r="C76" s="22" t="s">
        <v>22</v>
      </c>
      <c r="D76" s="22" t="s">
        <v>26</v>
      </c>
      <c r="E76" s="30">
        <v>44</v>
      </c>
      <c r="F76" s="30">
        <v>12</v>
      </c>
      <c r="G76" s="30">
        <f>E76+F76</f>
        <v>56</v>
      </c>
    </row>
    <row r="77" spans="1:7" ht="95.25" customHeight="1" x14ac:dyDescent="0.25">
      <c r="A77" s="25"/>
      <c r="B77" s="23" t="s">
        <v>28</v>
      </c>
      <c r="C77" s="22" t="s">
        <v>22</v>
      </c>
      <c r="D77" s="22" t="s">
        <v>26</v>
      </c>
      <c r="E77" s="30"/>
      <c r="F77" s="30">
        <v>1428</v>
      </c>
      <c r="G77" s="30">
        <f>E77+F77</f>
        <v>1428</v>
      </c>
    </row>
    <row r="78" spans="1:7" ht="83.25" customHeight="1" x14ac:dyDescent="0.25">
      <c r="A78" s="25"/>
      <c r="B78" s="23" t="s">
        <v>27</v>
      </c>
      <c r="C78" s="22" t="s">
        <v>22</v>
      </c>
      <c r="D78" s="22" t="s">
        <v>26</v>
      </c>
      <c r="E78" s="30"/>
      <c r="F78" s="30">
        <v>1400</v>
      </c>
      <c r="G78" s="30">
        <f>E78+F78</f>
        <v>1400</v>
      </c>
    </row>
    <row r="79" spans="1:7" ht="134.25" customHeight="1" x14ac:dyDescent="0.25">
      <c r="A79" s="25"/>
      <c r="B79" s="23" t="s">
        <v>25</v>
      </c>
      <c r="C79" s="22" t="s">
        <v>24</v>
      </c>
      <c r="D79" s="22" t="s">
        <v>21</v>
      </c>
      <c r="E79" s="30">
        <v>20</v>
      </c>
      <c r="F79" s="30"/>
      <c r="G79" s="30">
        <f>E79+F79</f>
        <v>20</v>
      </c>
    </row>
    <row r="80" spans="1:7" ht="66.75" customHeight="1" x14ac:dyDescent="0.25">
      <c r="A80" s="25"/>
      <c r="B80" s="23" t="s">
        <v>23</v>
      </c>
      <c r="C80" s="28" t="s">
        <v>22</v>
      </c>
      <c r="D80" s="28" t="s">
        <v>21</v>
      </c>
      <c r="E80" s="30"/>
      <c r="F80" s="31">
        <f>3</f>
        <v>3</v>
      </c>
      <c r="G80" s="30">
        <f>F80</f>
        <v>3</v>
      </c>
    </row>
    <row r="81" spans="1:7" ht="21.75" customHeight="1" x14ac:dyDescent="0.25">
      <c r="A81" s="25">
        <v>3</v>
      </c>
      <c r="B81" s="24" t="s">
        <v>20</v>
      </c>
      <c r="C81" s="22"/>
      <c r="D81" s="22"/>
      <c r="E81" s="30"/>
      <c r="F81" s="30"/>
      <c r="G81" s="30"/>
    </row>
    <row r="82" spans="1:7" ht="67.5" customHeight="1" x14ac:dyDescent="0.25">
      <c r="A82" s="22"/>
      <c r="B82" s="23" t="s">
        <v>19</v>
      </c>
      <c r="C82" s="22" t="s">
        <v>15</v>
      </c>
      <c r="D82" s="22" t="s">
        <v>10</v>
      </c>
      <c r="E82" s="30">
        <f>E72/E79/12</f>
        <v>6000</v>
      </c>
      <c r="F82" s="30"/>
      <c r="G82" s="30">
        <f>E82</f>
        <v>6000</v>
      </c>
    </row>
    <row r="83" spans="1:7" ht="117" customHeight="1" x14ac:dyDescent="0.25">
      <c r="A83" s="22"/>
      <c r="B83" s="23" t="s">
        <v>18</v>
      </c>
      <c r="C83" s="22" t="s">
        <v>15</v>
      </c>
      <c r="D83" s="22" t="s">
        <v>10</v>
      </c>
      <c r="E83" s="22"/>
      <c r="F83" s="26">
        <v>70</v>
      </c>
      <c r="G83" s="26">
        <f>F83</f>
        <v>70</v>
      </c>
    </row>
    <row r="84" spans="1:7" ht="94.5" x14ac:dyDescent="0.25">
      <c r="A84" s="22"/>
      <c r="B84" s="23" t="s">
        <v>17</v>
      </c>
      <c r="C84" s="22" t="s">
        <v>15</v>
      </c>
      <c r="D84" s="22" t="s">
        <v>10</v>
      </c>
      <c r="E84" s="26"/>
      <c r="F84" s="26">
        <v>60</v>
      </c>
      <c r="G84" s="26">
        <f>F84</f>
        <v>60</v>
      </c>
    </row>
    <row r="85" spans="1:7" ht="87" customHeight="1" x14ac:dyDescent="0.25">
      <c r="A85" s="22"/>
      <c r="B85" s="29" t="s">
        <v>16</v>
      </c>
      <c r="C85" s="28" t="s">
        <v>15</v>
      </c>
      <c r="D85" s="28" t="s">
        <v>10</v>
      </c>
      <c r="E85" s="26"/>
      <c r="F85" s="27">
        <v>26233</v>
      </c>
      <c r="G85" s="26">
        <f>F85</f>
        <v>26233</v>
      </c>
    </row>
    <row r="86" spans="1:7" ht="27.75" customHeight="1" x14ac:dyDescent="0.25">
      <c r="A86" s="25">
        <v>4</v>
      </c>
      <c r="B86" s="24" t="s">
        <v>14</v>
      </c>
      <c r="C86" s="22"/>
      <c r="D86" s="22"/>
      <c r="E86" s="22"/>
      <c r="F86" s="22"/>
      <c r="G86" s="22"/>
    </row>
    <row r="87" spans="1:7" ht="246" customHeight="1" x14ac:dyDescent="0.25">
      <c r="A87" s="22"/>
      <c r="B87" s="23" t="s">
        <v>13</v>
      </c>
      <c r="C87" s="22" t="s">
        <v>11</v>
      </c>
      <c r="D87" s="22" t="s">
        <v>10</v>
      </c>
      <c r="E87" s="21">
        <v>102.5</v>
      </c>
      <c r="F87" s="21">
        <v>111.1</v>
      </c>
      <c r="G87" s="21">
        <v>104.1</v>
      </c>
    </row>
    <row r="88" spans="1:7" ht="228.75" customHeight="1" x14ac:dyDescent="0.25">
      <c r="A88" s="22"/>
      <c r="B88" s="23" t="s">
        <v>12</v>
      </c>
      <c r="C88" s="22" t="s">
        <v>11</v>
      </c>
      <c r="D88" s="22" t="s">
        <v>10</v>
      </c>
      <c r="E88" s="21">
        <v>102.3</v>
      </c>
      <c r="F88" s="21">
        <v>109.1</v>
      </c>
      <c r="G88" s="21">
        <v>103.7</v>
      </c>
    </row>
    <row r="89" spans="1:7" ht="15.75" x14ac:dyDescent="0.25">
      <c r="A89" s="20"/>
    </row>
    <row r="90" spans="1:7" s="17" customFormat="1" ht="36.75" customHeight="1" x14ac:dyDescent="0.25">
      <c r="A90" s="11" t="s">
        <v>9</v>
      </c>
      <c r="B90" s="19"/>
      <c r="C90" s="19"/>
      <c r="D90" s="10"/>
      <c r="E90" s="18"/>
      <c r="F90" s="8" t="s">
        <v>8</v>
      </c>
      <c r="G90" s="8"/>
    </row>
    <row r="91" spans="1:7" ht="11.25" customHeight="1" x14ac:dyDescent="0.25">
      <c r="A91" s="16"/>
      <c r="B91" s="6"/>
      <c r="D91" s="5" t="s">
        <v>3</v>
      </c>
      <c r="F91" s="4" t="s">
        <v>2</v>
      </c>
      <c r="G91" s="4"/>
    </row>
    <row r="92" spans="1:7" ht="18" customHeight="1" x14ac:dyDescent="0.25">
      <c r="A92" s="15" t="s">
        <v>7</v>
      </c>
      <c r="B92" s="15"/>
      <c r="C92" s="6"/>
      <c r="D92" s="6"/>
      <c r="F92" s="12"/>
      <c r="G92" s="12"/>
    </row>
    <row r="93" spans="1:7" ht="22.5" customHeight="1" x14ac:dyDescent="0.25">
      <c r="A93" s="14" t="s">
        <v>6</v>
      </c>
      <c r="B93" s="13"/>
      <c r="C93" s="6"/>
      <c r="D93" s="6"/>
      <c r="F93" s="12"/>
      <c r="G93" s="12"/>
    </row>
    <row r="94" spans="1:7" ht="23.25" customHeight="1" x14ac:dyDescent="0.25">
      <c r="A94" s="11" t="s">
        <v>5</v>
      </c>
      <c r="B94" s="11"/>
      <c r="C94" s="11"/>
      <c r="D94" s="10"/>
      <c r="E94" s="9"/>
      <c r="F94" s="8" t="s">
        <v>4</v>
      </c>
      <c r="G94" s="8"/>
    </row>
    <row r="95" spans="1:7" ht="10.5" customHeight="1" x14ac:dyDescent="0.25">
      <c r="A95" s="7"/>
      <c r="B95" s="6"/>
      <c r="C95" s="6"/>
      <c r="D95" s="5" t="s">
        <v>3</v>
      </c>
      <c r="F95" s="4" t="s">
        <v>2</v>
      </c>
      <c r="G95" s="4"/>
    </row>
    <row r="96" spans="1:7" x14ac:dyDescent="0.25">
      <c r="A96" s="3" t="s">
        <v>1</v>
      </c>
    </row>
    <row r="97" spans="1:1" x14ac:dyDescent="0.25">
      <c r="A97" s="2" t="s">
        <v>0</v>
      </c>
    </row>
  </sheetData>
  <mergeCells count="45">
    <mergeCell ref="F95:G95"/>
    <mergeCell ref="A53:B53"/>
    <mergeCell ref="B55:G55"/>
    <mergeCell ref="F91:G91"/>
    <mergeCell ref="A90:C90"/>
    <mergeCell ref="F90:G90"/>
    <mergeCell ref="A92:B92"/>
    <mergeCell ref="A94:C94"/>
    <mergeCell ref="F94:G94"/>
    <mergeCell ref="B23:G23"/>
    <mergeCell ref="B24:G24"/>
    <mergeCell ref="B25:G25"/>
    <mergeCell ref="B27:G27"/>
    <mergeCell ref="B28:G28"/>
    <mergeCell ref="B31:G31"/>
    <mergeCell ref="B33:G33"/>
    <mergeCell ref="B34:G34"/>
    <mergeCell ref="A44:B44"/>
    <mergeCell ref="A46:A47"/>
    <mergeCell ref="B46:G46"/>
    <mergeCell ref="C17:F17"/>
    <mergeCell ref="C18:F18"/>
    <mergeCell ref="C19:F19"/>
    <mergeCell ref="C20:F20"/>
    <mergeCell ref="B32:G32"/>
    <mergeCell ref="K20:L20"/>
    <mergeCell ref="E21:F21"/>
    <mergeCell ref="H21:I21"/>
    <mergeCell ref="J21:K21"/>
    <mergeCell ref="E22:F22"/>
    <mergeCell ref="I22:K22"/>
    <mergeCell ref="H20:I20"/>
    <mergeCell ref="K17:L17"/>
    <mergeCell ref="H18:I18"/>
    <mergeCell ref="K18:L18"/>
    <mergeCell ref="E10:G10"/>
    <mergeCell ref="A13:G13"/>
    <mergeCell ref="A14:G14"/>
    <mergeCell ref="H17:I17"/>
    <mergeCell ref="E9:G9"/>
    <mergeCell ref="F1:G3"/>
    <mergeCell ref="E5:G5"/>
    <mergeCell ref="E6:G6"/>
    <mergeCell ref="E7:G7"/>
    <mergeCell ref="E8:G8"/>
  </mergeCells>
  <pageMargins left="0.18" right="0.16" top="0.52" bottom="0.2899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1014081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Ліщук Петро Андрійович</cp:lastModifiedBy>
  <dcterms:created xsi:type="dcterms:W3CDTF">2025-12-15T06:40:46Z</dcterms:created>
  <dcterms:modified xsi:type="dcterms:W3CDTF">2025-12-15T06:40:56Z</dcterms:modified>
</cp:coreProperties>
</file>