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УЖПМ\"/>
    </mc:Choice>
  </mc:AlternateContent>
  <bookViews>
    <workbookView xWindow="480" yWindow="135" windowWidth="20730" windowHeight="11760"/>
  </bookViews>
  <sheets>
    <sheet name="1216011" sheetId="2" r:id="rId1"/>
  </sheets>
  <definedNames>
    <definedName name="_xlnm.Print_Area" localSheetId="0">'1216011'!$A$1:$BM$136</definedName>
  </definedNames>
  <calcPr calcId="152511"/>
</workbook>
</file>

<file path=xl/calcChain.xml><?xml version="1.0" encoding="utf-8"?>
<calcChain xmlns="http://schemas.openxmlformats.org/spreadsheetml/2006/main">
  <c r="AW90" i="2" l="1"/>
  <c r="AW96" i="2" s="1"/>
  <c r="BE96" i="2" s="1"/>
  <c r="AW87" i="2"/>
  <c r="BE87" i="2" s="1"/>
  <c r="AW85" i="2"/>
  <c r="AW93" i="2" s="1"/>
  <c r="BE93" i="2" s="1"/>
  <c r="BE85" i="2"/>
  <c r="AW91" i="2"/>
  <c r="BE91" i="2"/>
  <c r="AW88" i="2"/>
  <c r="BE88" i="2" s="1"/>
  <c r="AW86" i="2"/>
  <c r="BE86" i="2" s="1"/>
  <c r="AO71" i="2"/>
  <c r="AB60" i="2" s="1"/>
  <c r="AO72" i="2"/>
  <c r="BE72" i="2" s="1"/>
  <c r="AO74" i="2"/>
  <c r="AO119" i="2"/>
  <c r="BE119" i="2"/>
  <c r="AO116" i="2"/>
  <c r="AB61" i="2" s="1"/>
  <c r="AC50" i="2"/>
  <c r="AS50" i="2" s="1"/>
  <c r="AB62" i="2"/>
  <c r="AR62" i="2"/>
  <c r="BE117" i="2"/>
  <c r="AO110" i="2"/>
  <c r="BE110" i="2"/>
  <c r="AO108" i="2"/>
  <c r="BE108" i="2" s="1"/>
  <c r="BE106" i="2"/>
  <c r="BE104" i="2"/>
  <c r="BE103" i="2"/>
  <c r="A134" i="2"/>
  <c r="AR59" i="2"/>
  <c r="AO123" i="2"/>
  <c r="BE123" i="2" s="1"/>
  <c r="BE90" i="2"/>
  <c r="AW94" i="2"/>
  <c r="BE94" i="2" s="1"/>
  <c r="AW97" i="2"/>
  <c r="BE97" i="2" s="1"/>
  <c r="AW84" i="2"/>
  <c r="AK49" i="2" s="1"/>
  <c r="AO78" i="2"/>
  <c r="BE78" i="2" s="1"/>
  <c r="BE74" i="2"/>
  <c r="BE84" i="2"/>
  <c r="AS49" i="2" l="1"/>
  <c r="AK52" i="2"/>
  <c r="I22" i="2" s="1"/>
  <c r="AB63" i="2"/>
  <c r="AR60" i="2"/>
  <c r="AJ61" i="2"/>
  <c r="AR61" i="2" s="1"/>
  <c r="AO76" i="2"/>
  <c r="BE76" i="2" s="1"/>
  <c r="AO121" i="2"/>
  <c r="BE121" i="2" s="1"/>
  <c r="BE116" i="2"/>
  <c r="AJ60" i="2"/>
  <c r="AC48" i="2"/>
  <c r="AC51" i="2"/>
  <c r="AS51" i="2" s="1"/>
  <c r="BE71" i="2"/>
  <c r="AS48" i="2" l="1"/>
  <c r="AC52" i="2"/>
  <c r="AJ63" i="2"/>
  <c r="AR63" i="2" s="1"/>
  <c r="AS21" i="2" l="1"/>
  <c r="U21" i="2" s="1"/>
  <c r="AS52" i="2"/>
</calcChain>
</file>

<file path=xl/sharedStrings.xml><?xml version="1.0" encoding="utf-8"?>
<sst xmlns="http://schemas.openxmlformats.org/spreadsheetml/2006/main" count="223" uniqueCount="125">
  <si>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</si>
  <si>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</si>
  <si>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</si>
  <si>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</si>
  <si>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</si>
  <si>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</si>
  <si>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s4.7</t>
  </si>
  <si>
    <t>s4.8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</si>
  <si>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</si>
  <si>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</si>
  <si>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</si>
  <si>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</si>
  <si>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</si>
  <si>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</si>
  <si>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</si>
  <si>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</si>
  <si>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</si>
  <si>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</si>
  <si>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</si>
  <si>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</si>
  <si>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</si>
  <si>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</si>
  <si>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</si>
  <si>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</si>
  <si>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</si>
  <si>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</si>
  <si>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</si>
  <si>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</si>
  <si>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</si>
  <si>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</si>
  <si>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</si>
  <si>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</si>
  <si>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</si>
  <si>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</si>
  <si>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</si>
  <si>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</si>
  <si>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</si>
  <si>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</si>
  <si>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</si>
  <si>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</si>
  <si>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</si>
  <si>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</si>
  <si>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</si>
  <si>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</si>
  <si>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</si>
  <si>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</si>
  <si>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</si>
  <si>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</si>
  <si>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поточного ремонту житлового фонду на умовах співфінансування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</si>
  <si>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</si>
  <si>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</si>
  <si>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</si>
  <si>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</si>
  <si>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</si>
  <si>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</si>
  <si>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</si>
  <si>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</si>
  <si>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</si>
  <si>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 xml:space="preserve"> </t>
  </si>
  <si>
    <t>Фінансове управління Хмельницької міської ради</t>
  </si>
  <si>
    <t>1216011</t>
  </si>
  <si>
    <t>Експлуатація та технічне обслуговування житлового фонду</t>
  </si>
  <si>
    <t>1210000</t>
  </si>
  <si>
    <t>6011</t>
  </si>
  <si>
    <t>0610</t>
  </si>
  <si>
    <t xml:space="preserve">Управління житлової політики і майна Хмельницької міської ради </t>
  </si>
  <si>
    <t>Забезпечення в належному стані житлового фонду, збільшення терміну його експлуатації, підвищення рівня благоустрою житлових будинків</t>
  </si>
  <si>
    <t>рішення сесії міської ради</t>
  </si>
  <si>
    <t>додаток до титульного списку</t>
  </si>
  <si>
    <t>розрахунково</t>
  </si>
  <si>
    <t>гривень</t>
  </si>
  <si>
    <t>Забезпечення надійної та безперебійної експлуатації житлового фонду, 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міста</t>
  </si>
  <si>
    <t>Наказ</t>
  </si>
  <si>
    <t>Завдання 1. Проведення поточного ремонту житлового фонду на умовах співфінансування</t>
  </si>
  <si>
    <t>(Власне ім'я, ПРІЗВИЩЕ)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</si>
  <si>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</si>
  <si>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титульний список</t>
  </si>
  <si>
    <t>2256400000</t>
  </si>
  <si>
    <t>обсяг видатків, в т. ч.:</t>
  </si>
  <si>
    <t>Начальник фінансового управління</t>
  </si>
  <si>
    <t>Сергій ЯМЧУК</t>
  </si>
  <si>
    <t xml:space="preserve">обсяг видатків на поточний ремонт житлового фонду на умовах співфінансування </t>
  </si>
  <si>
    <t>3 од. додатково  на співфін-я, 1 од, Панаса Мирного</t>
  </si>
  <si>
    <t>пропозиції відділу з експлуатації та ремонту житлового фонду</t>
  </si>
  <si>
    <t xml:space="preserve">обсяг видатків на капітальний ремонт житлового фонду на умовах співфінансування </t>
  </si>
  <si>
    <t>Проведення поточного ремонту житлового фонду</t>
  </si>
  <si>
    <t>бюджетної програми місцевого бюджету на 2025  рік</t>
  </si>
  <si>
    <t xml:space="preserve">Програма співфінансування робіт з ремонту багатоквартирних будинків  Хмельницької міської територіальної громади на 2025-2029 роки </t>
  </si>
  <si>
    <t>кількість об’єктів житлового фонду (багатоквартирних будинків), в яких необхідно виконати роботи з поточного ремонту на умовах співфінансування</t>
  </si>
  <si>
    <t>кількість об’єктів житлового фонду (багатоквартирних будинків), в яких планується виконати роботи з поточного ремонту на умовах співфінансування</t>
  </si>
  <si>
    <t>середні витрати на виконання робіт з поточного ремонту житлового фонду на умовах співфінансування в 1 багатоквартирному будинку</t>
  </si>
  <si>
    <t>питома вага кількості об’єктів житлового фонду (багатоквартирних будинків), в яких планується виконати роботи з поточного ремонту на умовах співфінансування до кількості об’єктів житлового фонду (багатоквартирних будинків), в яких необхідно виконати роботи з поточного ремонту на умовах співфінансування</t>
  </si>
  <si>
    <t>кількість багатоквартирних будинків, в яких необхідно виконати роботи з капітального ремонту на умовах співфінансування</t>
  </si>
  <si>
    <t>кількість багатоквартирних будинків, в яких планується виконати роботи з капітального ремонту на умовах співфінансування</t>
  </si>
  <si>
    <t>витрати на виконання робіт з капітального ремонту на умовах співфінансування в 1 багатоквартирному будинку</t>
  </si>
  <si>
    <t>питома вага кількості об’єктів житлового фонду (багатоквартирних будинків), в яких планується виконати роботи з капітального ремонту на умовах співфінансування до кількості об’єктів житлового фонду (багатоквартирних будинків), в яких необхідно виконати роботи з капітального ремонту на умовах співфінансування</t>
  </si>
  <si>
    <t xml:space="preserve">обсяг видатків на капітальний ремонт житлового фонду </t>
  </si>
  <si>
    <t>кількість багатоквартирних житлових будинків, що потребують капітального ремонту</t>
  </si>
  <si>
    <t>службова запискаї відділу з експлуатації та ремонту житлового фонду</t>
  </si>
  <si>
    <t xml:space="preserve">кількість багатоквартирних житлових будинків, що планується відремонтувати </t>
  </si>
  <si>
    <t>витрати на виконання робіт з капітального ремонту в 1 багатоквартирному житловому будинку</t>
  </si>
  <si>
    <t>питома вага кількості об`єктів житлового фонду (житлових будинків), що заплановано відремонтувати до кількості об`єктів (житлових будинків), що потребують ремонту</t>
  </si>
  <si>
    <t>обсяг видатків на поточний ремонт захисних споруд цивільного захисту (найпростіших укриттів), які знаходяться в житлових будинках ХМТГ</t>
  </si>
  <si>
    <t xml:space="preserve">кількість захисних споруд цивільного захисту (найпростіших укриттів), які знаходяться в житлових будинках ХМТГ, в яких необхідно виконати роботи з поточного ремонту </t>
  </si>
  <si>
    <t>додаток до службової записки</t>
  </si>
  <si>
    <t xml:space="preserve">кількість захисних споруд цивільного захисту (найпростіших укриттів), які знаходяться в житлових будинках ХМТГ, в яких планується виконати роботи з поточного ремонту </t>
  </si>
  <si>
    <t>середні витрати на виконання робіт з поточного ремонту 1 захисної споруди цивільного захисту (найпростіше укриття), яка знаходиться в житловому  будинку ХМТГ</t>
  </si>
  <si>
    <t>питома вага кількості захисних споруд цивільного захисту (найпростіших укриттів), що заплановано відремонтувати до кількості захисних споруд цивільного захисту (найпростіших укриттів), що потребують ремонту</t>
  </si>
  <si>
    <t>Завдання 3. Проведення поточного ремонту захисних споруд цивільного захисту (найпростіших укриттів)</t>
  </si>
  <si>
    <t>обсяг видатків на встановлення пандусів в житлових будинках</t>
  </si>
  <si>
    <t>кількість об`єктів (пандусів в житлових будинках), що необхідно встановити</t>
  </si>
  <si>
    <t>кількість об`єктів (пандусів в житлових будинках), що планується встановити</t>
  </si>
  <si>
    <t>середня вартість встановлення одного пандусу</t>
  </si>
  <si>
    <t xml:space="preserve">питомага вага кількості пандусів, які заплановано встановити до кількості пандусів, що необхідно встановити </t>
  </si>
  <si>
    <t>Програма  "Моє укриття" на 2024-2025 роки</t>
  </si>
  <si>
    <t>Завдання 4. Проведення поточного ремонту житлового фонду</t>
  </si>
  <si>
    <t>Проведення поточного ремонту захисних споруд цивільного захисту (найпростіших укриттів)</t>
  </si>
  <si>
    <t xml:space="preserve">Завдання 4. Проведення поточного ремонту житлового фонду </t>
  </si>
  <si>
    <t>список адрес осіб з інвалідністю на візках</t>
  </si>
  <si>
    <t xml:space="preserve">Завдання 2. Капітальний ремонт житлового фонду, в тому числі на умовах співфінансування </t>
  </si>
  <si>
    <t xml:space="preserve">Капітальний ремонт житлового фонду, в тому числі на умовах співфінансування 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</si>
  <si>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співфінансування робіт з ремонту багатоквартирних будинків Хмельницької міської територіальної громади на 2025-2029 роки, 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Програма підтримки і  розвитку житлово-комунальної інфраструктури Хмельницької міської територіальної громади  на 2022-2027 роки (із змінами), Програма  "Моє укриття" на 2024-2025 роки,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</si>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</sst>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1"/>
      <name val="Arial Cyr"/>
      <charset val="204"/>
    </font>
    <font>
      <sz val="12"/>
      <color indexed="8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/>
    <xf numFmtId="0" fontId="11" fillId="0" borderId="0" xfId="0" applyFont="1" applyBorder="1" applyAlignment="1">
      <alignment vertical="top" wrapText="1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/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10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top"/>
    </xf>
    <xf numFmtId="0" fontId="3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1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4" fillId="0" borderId="7" xfId="0" applyFont="1" applyBorder="1" applyAlignment="1"/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</cellXfs>
  <cellStyles count="1">
    <cellStyle name="Звичайни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0"/>
  <sheetViews>
    <sheetView tabSelected="1" view="pageBreakPreview" zoomScaleNormal="100" zoomScaleSheetLayoutView="100" workbookViewId="0">
      <selection activeCell="BE13" sqref="BE13"/>
    </sheetView>
  </sheetViews>
  <sheetFormatPr defaultRowHeight="12.75" x14ac:dyDescent="0.2"/>
  <cols>
    <col min="1" max="6" width="2.85546875" style="1" customWidth="1"/>
    <col min="7" max="18" width="3.5703125" style="1" customWidth="1"/>
    <col min="19" max="19" width="4.7109375" style="1" customWidth="1"/>
    <col min="20" max="20" width="3.85546875" style="1" customWidth="1"/>
    <col min="21" max="54" width="2.85546875" style="1" customWidth="1"/>
    <col min="55" max="55" width="3.5703125" style="1" customWidth="1"/>
    <col min="56" max="64" width="2.85546875" style="1" customWidth="1"/>
    <col min="65" max="65" width="1.4257812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64" t="s">
        <v>21</v>
      </c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</row>
    <row r="2" spans="1:77" ht="15.95" customHeight="1" x14ac:dyDescent="0.2">
      <c r="AO2" s="158" t="s">
        <v>0</v>
      </c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</row>
    <row r="3" spans="1:77" ht="15" customHeight="1" x14ac:dyDescent="0.25">
      <c r="AO3" s="168" t="s">
        <v>72</v>
      </c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</row>
    <row r="4" spans="1:77" ht="32.1" customHeight="1" x14ac:dyDescent="0.25">
      <c r="AO4" s="166" t="s">
        <v>65</v>
      </c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</row>
    <row r="5" spans="1:77" x14ac:dyDescent="0.2">
      <c r="AO5" s="167" t="s">
        <v>9</v>
      </c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</row>
    <row r="6" spans="1:77" ht="7.5" customHeight="1" x14ac:dyDescent="0.2"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</row>
    <row r="7" spans="1:77" ht="16.5" customHeight="1" x14ac:dyDescent="0.25">
      <c r="AO7" s="169">
        <v>45925</v>
      </c>
      <c r="AP7" s="170"/>
      <c r="AQ7" s="170"/>
      <c r="AR7" s="170"/>
      <c r="AS7" s="170"/>
      <c r="AT7" s="170"/>
      <c r="AU7" s="170"/>
      <c r="AV7" s="37" t="s">
        <v>47</v>
      </c>
      <c r="AW7" s="171" t="s">
        <v>124</v>
      </c>
      <c r="AX7" s="171"/>
      <c r="AY7" s="171"/>
      <c r="AZ7" s="171"/>
      <c r="BA7" s="171"/>
      <c r="BB7" s="171"/>
      <c r="BC7" s="171"/>
      <c r="BD7" s="171"/>
      <c r="BE7" s="171"/>
      <c r="BF7" s="171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t="15.75" customHeight="1" x14ac:dyDescent="0.2">
      <c r="A9" s="161" t="s">
        <v>10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</row>
    <row r="10" spans="1:77" ht="15.75" customHeight="1" x14ac:dyDescent="0.2">
      <c r="A10" s="161" t="s">
        <v>86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</row>
    <row r="11" spans="1:77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8" customHeight="1" x14ac:dyDescent="0.2">
      <c r="A12" s="24" t="s">
        <v>37</v>
      </c>
      <c r="B12" s="154" t="s">
        <v>57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42"/>
      <c r="N12" s="146" t="s">
        <v>65</v>
      </c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33"/>
      <c r="AU12" s="154">
        <v>26381695</v>
      </c>
      <c r="AV12" s="155"/>
      <c r="AW12" s="155"/>
      <c r="AX12" s="155"/>
      <c r="AY12" s="155"/>
      <c r="AZ12" s="155"/>
      <c r="BA12" s="155"/>
      <c r="BB12" s="155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ht="24" customHeight="1" x14ac:dyDescent="0.2">
      <c r="A13" s="32"/>
      <c r="B13" s="153" t="s">
        <v>40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43"/>
      <c r="N13" s="159" t="s">
        <v>46</v>
      </c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43"/>
      <c r="AU13" s="153" t="s">
        <v>39</v>
      </c>
      <c r="AV13" s="153"/>
      <c r="AW13" s="153"/>
      <c r="AX13" s="153"/>
      <c r="AY13" s="153"/>
      <c r="AZ13" s="153"/>
      <c r="BA13" s="153"/>
      <c r="BB13" s="153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x14ac:dyDescent="0.2">
      <c r="BE14" s="28"/>
      <c r="BF14" s="28"/>
      <c r="BG14" s="28"/>
      <c r="BH14" s="28"/>
      <c r="BI14" s="28"/>
      <c r="BJ14" s="28"/>
      <c r="BK14" s="28"/>
      <c r="BL14" s="28"/>
    </row>
    <row r="15" spans="1:77" customFormat="1" ht="18" customHeight="1" x14ac:dyDescent="0.2">
      <c r="A15" s="34" t="s">
        <v>4</v>
      </c>
      <c r="B15" s="154" t="s">
        <v>62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42"/>
      <c r="N15" s="146" t="s">
        <v>65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33"/>
      <c r="AU15" s="154">
        <v>26381695</v>
      </c>
      <c r="AV15" s="155"/>
      <c r="AW15" s="155"/>
      <c r="AX15" s="155"/>
      <c r="AY15" s="155"/>
      <c r="AZ15" s="155"/>
      <c r="BA15" s="155"/>
      <c r="BB15" s="155"/>
      <c r="BC15" s="25"/>
      <c r="BD15" s="25"/>
      <c r="BE15" s="25"/>
      <c r="BF15" s="25"/>
      <c r="BG15" s="25"/>
      <c r="BH15" s="25"/>
      <c r="BI15" s="25"/>
      <c r="BJ15" s="25"/>
      <c r="BK15" s="25"/>
      <c r="BL15" s="26"/>
      <c r="BM15" s="29"/>
      <c r="BN15" s="29"/>
      <c r="BO15" s="29"/>
      <c r="BP15" s="25"/>
      <c r="BQ15" s="25"/>
      <c r="BR15" s="25"/>
      <c r="BS15" s="25"/>
      <c r="BT15" s="25"/>
      <c r="BU15" s="25"/>
      <c r="BV15" s="25"/>
      <c r="BW15" s="25"/>
    </row>
    <row r="16" spans="1:77" customFormat="1" ht="24" customHeight="1" x14ac:dyDescent="0.2">
      <c r="A16" s="31"/>
      <c r="B16" s="153" t="s">
        <v>40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43"/>
      <c r="N16" s="159" t="s">
        <v>45</v>
      </c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43"/>
      <c r="AU16" s="153" t="s">
        <v>39</v>
      </c>
      <c r="AV16" s="153"/>
      <c r="AW16" s="153"/>
      <c r="AX16" s="153"/>
      <c r="AY16" s="153"/>
      <c r="AZ16" s="153"/>
      <c r="BA16" s="153"/>
      <c r="BB16" s="153"/>
      <c r="BC16" s="27"/>
      <c r="BD16" s="27"/>
      <c r="BE16" s="27"/>
      <c r="BF16" s="27"/>
      <c r="BG16" s="27"/>
      <c r="BH16" s="27"/>
      <c r="BI16" s="27"/>
      <c r="BJ16" s="27"/>
      <c r="BK16" s="30"/>
      <c r="BL16" s="27"/>
      <c r="BM16" s="29"/>
      <c r="BN16" s="29"/>
      <c r="BO16" s="29"/>
      <c r="BP16" s="27"/>
      <c r="BQ16" s="27"/>
      <c r="BR16" s="27"/>
      <c r="BS16" s="27"/>
      <c r="BT16" s="27"/>
      <c r="BU16" s="27"/>
      <c r="BV16" s="27"/>
      <c r="BW16" s="27"/>
    </row>
    <row r="17" spans="1:79" customFormat="1" x14ac:dyDescent="0.2"/>
    <row r="18" spans="1:79" customFormat="1" ht="28.5" customHeight="1" x14ac:dyDescent="0.2">
      <c r="A18" s="24" t="s">
        <v>38</v>
      </c>
      <c r="B18" s="154" t="s">
        <v>60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40"/>
      <c r="N18" s="154" t="s">
        <v>63</v>
      </c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41"/>
      <c r="AA18" s="154" t="s">
        <v>64</v>
      </c>
      <c r="AB18" s="155"/>
      <c r="AC18" s="155"/>
      <c r="AD18" s="155"/>
      <c r="AE18" s="155"/>
      <c r="AF18" s="155"/>
      <c r="AG18" s="155"/>
      <c r="AH18" s="155"/>
      <c r="AI18" s="155"/>
      <c r="AJ18" s="25"/>
      <c r="AK18" s="160" t="s">
        <v>61</v>
      </c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25"/>
      <c r="BE18" s="154" t="s">
        <v>77</v>
      </c>
      <c r="BF18" s="155"/>
      <c r="BG18" s="155"/>
      <c r="BH18" s="155"/>
      <c r="BI18" s="155"/>
      <c r="BJ18" s="155"/>
      <c r="BK18" s="155"/>
      <c r="BL18" s="15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customFormat="1" ht="25.5" customHeight="1" x14ac:dyDescent="0.2">
      <c r="B19" s="153" t="s">
        <v>40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44"/>
      <c r="N19" s="153" t="s">
        <v>41</v>
      </c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45"/>
      <c r="AA19" s="157" t="s">
        <v>42</v>
      </c>
      <c r="AB19" s="157"/>
      <c r="AC19" s="157"/>
      <c r="AD19" s="157"/>
      <c r="AE19" s="157"/>
      <c r="AF19" s="157"/>
      <c r="AG19" s="157"/>
      <c r="AH19" s="157"/>
      <c r="AI19" s="157"/>
      <c r="AJ19" s="45"/>
      <c r="AK19" s="156" t="s">
        <v>43</v>
      </c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45"/>
      <c r="BE19" s="153" t="s">
        <v>44</v>
      </c>
      <c r="BF19" s="153"/>
      <c r="BG19" s="153"/>
      <c r="BH19" s="153"/>
      <c r="BI19" s="153"/>
      <c r="BJ19" s="153"/>
      <c r="BK19" s="153"/>
      <c r="BL19" s="153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4.95" customHeight="1" x14ac:dyDescent="0.25">
      <c r="A21" s="150" t="s">
        <v>35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49">
        <f>AS21+I22</f>
        <v>9131125</v>
      </c>
      <c r="V21" s="149"/>
      <c r="W21" s="149"/>
      <c r="X21" s="149"/>
      <c r="Y21" s="149"/>
      <c r="Z21" s="149"/>
      <c r="AA21" s="149"/>
      <c r="AB21" s="149"/>
      <c r="AC21" s="149"/>
      <c r="AD21" s="149"/>
      <c r="AE21" s="152" t="s">
        <v>36</v>
      </c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49">
        <f>AC52</f>
        <v>4746258</v>
      </c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8" t="s">
        <v>12</v>
      </c>
      <c r="BE21" s="148"/>
      <c r="BF21" s="148"/>
      <c r="BG21" s="148"/>
      <c r="BH21" s="148"/>
      <c r="BI21" s="148"/>
      <c r="BJ21" s="148"/>
      <c r="BK21" s="148"/>
      <c r="BL21" s="148"/>
    </row>
    <row r="22" spans="1:79" ht="24.95" customHeight="1" x14ac:dyDescent="0.25">
      <c r="A22" s="148" t="s">
        <v>11</v>
      </c>
      <c r="B22" s="148"/>
      <c r="C22" s="148"/>
      <c r="D22" s="148"/>
      <c r="E22" s="148"/>
      <c r="F22" s="148"/>
      <c r="G22" s="148"/>
      <c r="H22" s="148"/>
      <c r="I22" s="149">
        <f>AK52</f>
        <v>4384867</v>
      </c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8" t="s">
        <v>13</v>
      </c>
      <c r="U22" s="148"/>
      <c r="V22" s="148"/>
      <c r="W22" s="148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2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158" t="s">
        <v>23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</row>
    <row r="25" spans="1:79" ht="113.25" customHeight="1" x14ac:dyDescent="0.2">
      <c r="A25" s="139" t="s">
        <v>121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</row>
    <row r="26" spans="1:79" ht="8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8" customHeight="1" x14ac:dyDescent="0.2">
      <c r="A27" s="148" t="s">
        <v>22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</row>
    <row r="28" spans="1:79" ht="19.5" customHeight="1" x14ac:dyDescent="0.2">
      <c r="A28" s="68" t="s">
        <v>17</v>
      </c>
      <c r="B28" s="68"/>
      <c r="C28" s="68"/>
      <c r="D28" s="68"/>
      <c r="E28" s="68"/>
      <c r="F28" s="68"/>
      <c r="G28" s="69" t="s">
        <v>26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ht="15.75" x14ac:dyDescent="0.2">
      <c r="A29" s="68">
        <v>1</v>
      </c>
      <c r="B29" s="68"/>
      <c r="C29" s="68"/>
      <c r="D29" s="68"/>
      <c r="E29" s="68"/>
      <c r="F29" s="68"/>
      <c r="G29" s="69">
        <v>2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20.25" customHeight="1" x14ac:dyDescent="0.2">
      <c r="A30" s="68"/>
      <c r="B30" s="68"/>
      <c r="C30" s="68"/>
      <c r="D30" s="68"/>
      <c r="E30" s="68"/>
      <c r="F30" s="68"/>
      <c r="G30" s="85" t="s">
        <v>66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  <c r="CA30" s="1" t="s">
        <v>34</v>
      </c>
    </row>
    <row r="31" spans="1:79" ht="7.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8" customHeight="1" x14ac:dyDescent="0.2">
      <c r="A32" s="148" t="s">
        <v>24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</row>
    <row r="33" spans="1:79" ht="34.5" customHeight="1" x14ac:dyDescent="0.2">
      <c r="A33" s="151" t="s">
        <v>71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</row>
    <row r="34" spans="1:79" ht="8.2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8" customHeight="1" x14ac:dyDescent="0.2">
      <c r="A35" s="148" t="s">
        <v>25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</row>
    <row r="36" spans="1:79" ht="19.5" customHeight="1" x14ac:dyDescent="0.2">
      <c r="A36" s="68" t="s">
        <v>17</v>
      </c>
      <c r="B36" s="68"/>
      <c r="C36" s="68"/>
      <c r="D36" s="68"/>
      <c r="E36" s="68"/>
      <c r="F36" s="68"/>
      <c r="G36" s="68" t="s">
        <v>14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8" customHeight="1" x14ac:dyDescent="0.2">
      <c r="A37" s="68">
        <v>1</v>
      </c>
      <c r="B37" s="68"/>
      <c r="C37" s="68"/>
      <c r="D37" s="68"/>
      <c r="E37" s="68"/>
      <c r="F37" s="68"/>
      <c r="G37" s="147">
        <v>2</v>
      </c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</row>
    <row r="38" spans="1:79" s="37" customFormat="1" ht="20.100000000000001" customHeight="1" x14ac:dyDescent="0.25">
      <c r="A38" s="69">
        <v>1</v>
      </c>
      <c r="B38" s="70"/>
      <c r="C38" s="70"/>
      <c r="D38" s="70"/>
      <c r="E38" s="70"/>
      <c r="F38" s="71"/>
      <c r="G38" s="72" t="s">
        <v>73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s="37" customFormat="1" ht="20.100000000000001" customHeight="1" x14ac:dyDescent="0.25">
      <c r="A39" s="69">
        <v>2</v>
      </c>
      <c r="B39" s="70"/>
      <c r="C39" s="70"/>
      <c r="D39" s="70"/>
      <c r="E39" s="70"/>
      <c r="F39" s="71"/>
      <c r="G39" s="72" t="s">
        <v>119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CA39" s="37" t="s">
        <v>6</v>
      </c>
    </row>
    <row r="40" spans="1:79" s="37" customFormat="1" ht="20.100000000000001" customHeight="1" x14ac:dyDescent="0.25">
      <c r="A40" s="69">
        <v>3</v>
      </c>
      <c r="B40" s="70"/>
      <c r="C40" s="70"/>
      <c r="D40" s="70"/>
      <c r="E40" s="70"/>
      <c r="F40" s="71"/>
      <c r="G40" s="72" t="s">
        <v>108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</row>
    <row r="41" spans="1:79" s="37" customFormat="1" ht="20.100000000000001" customHeight="1" x14ac:dyDescent="0.25">
      <c r="A41" s="69">
        <v>4</v>
      </c>
      <c r="B41" s="70"/>
      <c r="C41" s="70"/>
      <c r="D41" s="70"/>
      <c r="E41" s="70"/>
      <c r="F41" s="71"/>
      <c r="G41" s="72" t="s">
        <v>115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</row>
    <row r="42" spans="1:79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48" t="s">
        <v>27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9.7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163" t="s">
        <v>70</v>
      </c>
      <c r="AT44" s="163"/>
      <c r="AU44" s="163"/>
      <c r="AV44" s="163"/>
      <c r="AW44" s="163"/>
      <c r="AX44" s="163"/>
      <c r="AY44" s="163"/>
      <c r="AZ44" s="163"/>
      <c r="BA44" s="21"/>
      <c r="BB44" s="21"/>
      <c r="BC44" s="21"/>
      <c r="BD44" s="21"/>
      <c r="BE44" s="21"/>
      <c r="BF44" s="21"/>
      <c r="BG44" s="21"/>
      <c r="BH44" s="21"/>
      <c r="BI44" s="5"/>
      <c r="BJ44" s="5"/>
      <c r="BK44" s="5"/>
      <c r="BL44" s="5"/>
    </row>
    <row r="45" spans="1:79" ht="15.95" customHeight="1" x14ac:dyDescent="0.2">
      <c r="A45" s="68" t="s">
        <v>17</v>
      </c>
      <c r="B45" s="68"/>
      <c r="C45" s="68"/>
      <c r="D45" s="140" t="s">
        <v>15</v>
      </c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2"/>
      <c r="AC45" s="68" t="s">
        <v>18</v>
      </c>
      <c r="AD45" s="68"/>
      <c r="AE45" s="68"/>
      <c r="AF45" s="68"/>
      <c r="AG45" s="68"/>
      <c r="AH45" s="68"/>
      <c r="AI45" s="68"/>
      <c r="AJ45" s="68"/>
      <c r="AK45" s="68" t="s">
        <v>19</v>
      </c>
      <c r="AL45" s="68"/>
      <c r="AM45" s="68"/>
      <c r="AN45" s="68"/>
      <c r="AO45" s="68"/>
      <c r="AP45" s="68"/>
      <c r="AQ45" s="68"/>
      <c r="AR45" s="68"/>
      <c r="AS45" s="68" t="s">
        <v>16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0.25" customHeight="1" x14ac:dyDescent="0.2">
      <c r="A46" s="68"/>
      <c r="B46" s="68"/>
      <c r="C46" s="68"/>
      <c r="D46" s="143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5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8.75" customHeight="1" x14ac:dyDescent="0.2">
      <c r="A47" s="68">
        <v>1</v>
      </c>
      <c r="B47" s="68"/>
      <c r="C47" s="68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21" customHeight="1" x14ac:dyDescent="0.2">
      <c r="A48" s="68">
        <v>1</v>
      </c>
      <c r="B48" s="68"/>
      <c r="C48" s="68"/>
      <c r="D48" s="85" t="s">
        <v>48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79">
        <f>AO71</f>
        <v>4062460</v>
      </c>
      <c r="AD48" s="79"/>
      <c r="AE48" s="79"/>
      <c r="AF48" s="79"/>
      <c r="AG48" s="79"/>
      <c r="AH48" s="79"/>
      <c r="AI48" s="79"/>
      <c r="AJ48" s="79"/>
      <c r="AK48" s="79">
        <v>0</v>
      </c>
      <c r="AL48" s="79"/>
      <c r="AM48" s="79"/>
      <c r="AN48" s="79"/>
      <c r="AO48" s="79"/>
      <c r="AP48" s="79"/>
      <c r="AQ48" s="79"/>
      <c r="AR48" s="79"/>
      <c r="AS48" s="79">
        <f>AC48+AK48</f>
        <v>4062460</v>
      </c>
      <c r="AT48" s="79"/>
      <c r="AU48" s="79"/>
      <c r="AV48" s="79"/>
      <c r="AW48" s="79"/>
      <c r="AX48" s="79"/>
      <c r="AY48" s="79"/>
      <c r="AZ48" s="79"/>
      <c r="BA48" s="18"/>
      <c r="BB48" s="19"/>
      <c r="BC48" s="19"/>
      <c r="BD48" s="19"/>
      <c r="BE48" s="19"/>
      <c r="BF48" s="19"/>
      <c r="BG48" s="19"/>
      <c r="BH48" s="19"/>
    </row>
    <row r="49" spans="1:79" ht="21" customHeight="1" x14ac:dyDescent="0.2">
      <c r="A49" s="68">
        <v>2</v>
      </c>
      <c r="B49" s="68"/>
      <c r="C49" s="68"/>
      <c r="D49" s="85" t="s">
        <v>120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79">
        <v>0</v>
      </c>
      <c r="AD49" s="79"/>
      <c r="AE49" s="79"/>
      <c r="AF49" s="79"/>
      <c r="AG49" s="79"/>
      <c r="AH49" s="79"/>
      <c r="AI49" s="79"/>
      <c r="AJ49" s="79"/>
      <c r="AK49" s="79">
        <f>AW84</f>
        <v>4384867</v>
      </c>
      <c r="AL49" s="79"/>
      <c r="AM49" s="79"/>
      <c r="AN49" s="79"/>
      <c r="AO49" s="79"/>
      <c r="AP49" s="79"/>
      <c r="AQ49" s="79"/>
      <c r="AR49" s="79"/>
      <c r="AS49" s="79">
        <f>AC49+AK49</f>
        <v>4384867</v>
      </c>
      <c r="AT49" s="79"/>
      <c r="AU49" s="79"/>
      <c r="AV49" s="79"/>
      <c r="AW49" s="79"/>
      <c r="AX49" s="79"/>
      <c r="AY49" s="79"/>
      <c r="AZ49" s="79"/>
      <c r="BA49" s="20"/>
      <c r="BB49" s="20"/>
      <c r="BC49" s="20"/>
      <c r="BD49" s="20"/>
      <c r="BE49" s="20"/>
      <c r="BF49" s="20"/>
      <c r="BG49" s="20"/>
      <c r="BH49" s="20"/>
      <c r="CA49" s="1" t="s">
        <v>7</v>
      </c>
    </row>
    <row r="50" spans="1:79" ht="33.75" customHeight="1" x14ac:dyDescent="0.2">
      <c r="A50" s="68">
        <v>3</v>
      </c>
      <c r="B50" s="68"/>
      <c r="C50" s="68"/>
      <c r="D50" s="73" t="s">
        <v>116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76">
        <f>AO103</f>
        <v>383798</v>
      </c>
      <c r="AD50" s="77"/>
      <c r="AE50" s="77"/>
      <c r="AF50" s="77"/>
      <c r="AG50" s="77"/>
      <c r="AH50" s="77"/>
      <c r="AI50" s="77"/>
      <c r="AJ50" s="78"/>
      <c r="AK50" s="76">
        <v>0</v>
      </c>
      <c r="AL50" s="77"/>
      <c r="AM50" s="77"/>
      <c r="AN50" s="77"/>
      <c r="AO50" s="77"/>
      <c r="AP50" s="77"/>
      <c r="AQ50" s="77"/>
      <c r="AR50" s="78"/>
      <c r="AS50" s="79">
        <f>AC50+AK50</f>
        <v>383798</v>
      </c>
      <c r="AT50" s="79"/>
      <c r="AU50" s="79"/>
      <c r="AV50" s="79"/>
      <c r="AW50" s="79"/>
      <c r="AX50" s="79"/>
      <c r="AY50" s="79"/>
      <c r="AZ50" s="79"/>
      <c r="BA50" s="20"/>
      <c r="BB50" s="20"/>
      <c r="BC50" s="20"/>
      <c r="BD50" s="20"/>
      <c r="BE50" s="20"/>
      <c r="BF50" s="20"/>
      <c r="BG50" s="20"/>
      <c r="BH50" s="20"/>
    </row>
    <row r="51" spans="1:79" ht="21" customHeight="1" x14ac:dyDescent="0.2">
      <c r="A51" s="68">
        <v>4</v>
      </c>
      <c r="B51" s="68"/>
      <c r="C51" s="68"/>
      <c r="D51" s="85" t="s">
        <v>85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4"/>
      <c r="AC51" s="76">
        <f>AO116</f>
        <v>300000</v>
      </c>
      <c r="AD51" s="77"/>
      <c r="AE51" s="77"/>
      <c r="AF51" s="77"/>
      <c r="AG51" s="77"/>
      <c r="AH51" s="77"/>
      <c r="AI51" s="77"/>
      <c r="AJ51" s="78"/>
      <c r="AK51" s="76">
        <v>0</v>
      </c>
      <c r="AL51" s="77"/>
      <c r="AM51" s="77"/>
      <c r="AN51" s="77"/>
      <c r="AO51" s="77"/>
      <c r="AP51" s="77"/>
      <c r="AQ51" s="77"/>
      <c r="AR51" s="78"/>
      <c r="AS51" s="76">
        <f>AC51+AK51</f>
        <v>300000</v>
      </c>
      <c r="AT51" s="77"/>
      <c r="AU51" s="77"/>
      <c r="AV51" s="77"/>
      <c r="AW51" s="77"/>
      <c r="AX51" s="77"/>
      <c r="AY51" s="77"/>
      <c r="AZ51" s="78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ht="20.25" customHeight="1" x14ac:dyDescent="0.2">
      <c r="A52" s="162"/>
      <c r="B52" s="162"/>
      <c r="C52" s="162"/>
      <c r="D52" s="93" t="s">
        <v>49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100">
        <f>SUM(AC48:AJ51)</f>
        <v>4746258</v>
      </c>
      <c r="AD52" s="100"/>
      <c r="AE52" s="100"/>
      <c r="AF52" s="100"/>
      <c r="AG52" s="100"/>
      <c r="AH52" s="100"/>
      <c r="AI52" s="100"/>
      <c r="AJ52" s="100"/>
      <c r="AK52" s="100">
        <f>SUM(AK48:AR51)</f>
        <v>4384867</v>
      </c>
      <c r="AL52" s="100"/>
      <c r="AM52" s="100"/>
      <c r="AN52" s="100"/>
      <c r="AO52" s="100"/>
      <c r="AP52" s="100"/>
      <c r="AQ52" s="100"/>
      <c r="AR52" s="100"/>
      <c r="AS52" s="100">
        <f>AC52+AK52</f>
        <v>9131125</v>
      </c>
      <c r="AT52" s="100"/>
      <c r="AU52" s="100"/>
      <c r="AV52" s="100"/>
      <c r="AW52" s="100"/>
      <c r="AX52" s="100"/>
      <c r="AY52" s="100"/>
      <c r="AZ52" s="100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 x14ac:dyDescent="0.2">
      <c r="A54" s="158" t="s">
        <v>28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8"/>
      <c r="AO54" s="158"/>
      <c r="AP54" s="158"/>
      <c r="AQ54" s="158"/>
      <c r="AR54" s="158"/>
      <c r="AS54" s="158"/>
      <c r="AT54" s="158"/>
      <c r="AU54" s="158"/>
      <c r="AV54" s="158"/>
      <c r="AW54" s="158"/>
      <c r="AX54" s="158"/>
      <c r="AY54" s="158"/>
      <c r="AZ54" s="158"/>
      <c r="BA54" s="158"/>
      <c r="BB54" s="158"/>
      <c r="BC54" s="158"/>
      <c r="BD54" s="158"/>
      <c r="BE54" s="158"/>
      <c r="BF54" s="158"/>
      <c r="BG54" s="158"/>
      <c r="BH54" s="158"/>
      <c r="BI54" s="158"/>
      <c r="BJ54" s="158"/>
      <c r="BK54" s="158"/>
      <c r="BL54" s="158"/>
    </row>
    <row r="55" spans="1:79" ht="1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163" t="s">
        <v>70</v>
      </c>
      <c r="AS55" s="163"/>
      <c r="AT55" s="163"/>
      <c r="AU55" s="163"/>
      <c r="AV55" s="163"/>
      <c r="AW55" s="163"/>
      <c r="AX55" s="163"/>
      <c r="AY55" s="163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4.25" customHeight="1" x14ac:dyDescent="0.2">
      <c r="A56" s="68" t="s">
        <v>17</v>
      </c>
      <c r="B56" s="68"/>
      <c r="C56" s="68"/>
      <c r="D56" s="140" t="s">
        <v>20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2"/>
      <c r="AB56" s="68" t="s">
        <v>18</v>
      </c>
      <c r="AC56" s="68"/>
      <c r="AD56" s="68"/>
      <c r="AE56" s="68"/>
      <c r="AF56" s="68"/>
      <c r="AG56" s="68"/>
      <c r="AH56" s="68"/>
      <c r="AI56" s="68"/>
      <c r="AJ56" s="68" t="s">
        <v>19</v>
      </c>
      <c r="AK56" s="68"/>
      <c r="AL56" s="68"/>
      <c r="AM56" s="68"/>
      <c r="AN56" s="68"/>
      <c r="AO56" s="68"/>
      <c r="AP56" s="68"/>
      <c r="AQ56" s="68"/>
      <c r="AR56" s="68" t="s">
        <v>16</v>
      </c>
      <c r="AS56" s="68"/>
      <c r="AT56" s="68"/>
      <c r="AU56" s="68"/>
      <c r="AV56" s="68"/>
      <c r="AW56" s="68"/>
      <c r="AX56" s="68"/>
      <c r="AY56" s="68"/>
    </row>
    <row r="57" spans="1:79" ht="15" customHeight="1" x14ac:dyDescent="0.2">
      <c r="A57" s="68"/>
      <c r="B57" s="68"/>
      <c r="C57" s="68"/>
      <c r="D57" s="143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9.5" customHeight="1" x14ac:dyDescent="0.2">
      <c r="A58" s="68">
        <v>1</v>
      </c>
      <c r="B58" s="68"/>
      <c r="C58" s="68"/>
      <c r="D58" s="69">
        <v>2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48.75" hidden="1" customHeight="1" x14ac:dyDescent="0.2">
      <c r="A59" s="69"/>
      <c r="B59" s="70"/>
      <c r="C59" s="71"/>
      <c r="D59" s="109" t="s">
        <v>75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1"/>
      <c r="AB59" s="79">
        <v>0</v>
      </c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>
        <f>AB59+AJ59</f>
        <v>0</v>
      </c>
      <c r="AS59" s="79"/>
      <c r="AT59" s="79"/>
      <c r="AU59" s="79"/>
      <c r="AV59" s="79"/>
      <c r="AW59" s="79"/>
      <c r="AX59" s="79"/>
      <c r="AY59" s="79"/>
    </row>
    <row r="60" spans="1:79" ht="37.5" customHeight="1" x14ac:dyDescent="0.2">
      <c r="A60" s="69">
        <v>1</v>
      </c>
      <c r="B60" s="70"/>
      <c r="C60" s="71"/>
      <c r="D60" s="186" t="s">
        <v>87</v>
      </c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8"/>
      <c r="AB60" s="79">
        <f>AO71</f>
        <v>4062460</v>
      </c>
      <c r="AC60" s="79"/>
      <c r="AD60" s="79"/>
      <c r="AE60" s="79"/>
      <c r="AF60" s="79"/>
      <c r="AG60" s="79"/>
      <c r="AH60" s="79"/>
      <c r="AI60" s="79"/>
      <c r="AJ60" s="79">
        <f>AW85</f>
        <v>3373867</v>
      </c>
      <c r="AK60" s="79"/>
      <c r="AL60" s="79"/>
      <c r="AM60" s="79"/>
      <c r="AN60" s="79"/>
      <c r="AO60" s="79"/>
      <c r="AP60" s="79"/>
      <c r="AQ60" s="79"/>
      <c r="AR60" s="79">
        <f>AB60+AJ60</f>
        <v>7436327</v>
      </c>
      <c r="AS60" s="79"/>
      <c r="AT60" s="79"/>
      <c r="AU60" s="79"/>
      <c r="AV60" s="79"/>
      <c r="AW60" s="79"/>
      <c r="AX60" s="79"/>
      <c r="AY60" s="79"/>
    </row>
    <row r="61" spans="1:79" ht="37.5" customHeight="1" x14ac:dyDescent="0.2">
      <c r="A61" s="69">
        <v>2</v>
      </c>
      <c r="B61" s="70"/>
      <c r="C61" s="71"/>
      <c r="D61" s="80" t="s">
        <v>75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2"/>
      <c r="AB61" s="76">
        <f>AO116</f>
        <v>300000</v>
      </c>
      <c r="AC61" s="77"/>
      <c r="AD61" s="77"/>
      <c r="AE61" s="77"/>
      <c r="AF61" s="77"/>
      <c r="AG61" s="77"/>
      <c r="AH61" s="77"/>
      <c r="AI61" s="78"/>
      <c r="AJ61" s="79">
        <f>AW86</f>
        <v>1011000</v>
      </c>
      <c r="AK61" s="79"/>
      <c r="AL61" s="79"/>
      <c r="AM61" s="79"/>
      <c r="AN61" s="79"/>
      <c r="AO61" s="79"/>
      <c r="AP61" s="79"/>
      <c r="AQ61" s="79"/>
      <c r="AR61" s="79">
        <f>AB61+AJ61</f>
        <v>1311000</v>
      </c>
      <c r="AS61" s="79"/>
      <c r="AT61" s="79"/>
      <c r="AU61" s="79"/>
      <c r="AV61" s="79"/>
      <c r="AW61" s="79"/>
      <c r="AX61" s="79"/>
      <c r="AY61" s="79"/>
    </row>
    <row r="62" spans="1:79" ht="21.75" customHeight="1" x14ac:dyDescent="0.2">
      <c r="A62" s="69">
        <v>3</v>
      </c>
      <c r="B62" s="70"/>
      <c r="C62" s="71"/>
      <c r="D62" s="80" t="s">
        <v>114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2"/>
      <c r="AB62" s="76">
        <f>AO103</f>
        <v>383798</v>
      </c>
      <c r="AC62" s="77"/>
      <c r="AD62" s="77"/>
      <c r="AE62" s="77"/>
      <c r="AF62" s="77"/>
      <c r="AG62" s="77"/>
      <c r="AH62" s="77"/>
      <c r="AI62" s="78"/>
      <c r="AJ62" s="76">
        <v>0</v>
      </c>
      <c r="AK62" s="77"/>
      <c r="AL62" s="77"/>
      <c r="AM62" s="77"/>
      <c r="AN62" s="77"/>
      <c r="AO62" s="77"/>
      <c r="AP62" s="77"/>
      <c r="AQ62" s="78"/>
      <c r="AR62" s="79">
        <f>AB62+AJ62</f>
        <v>383798</v>
      </c>
      <c r="AS62" s="79"/>
      <c r="AT62" s="79"/>
      <c r="AU62" s="79"/>
      <c r="AV62" s="79"/>
      <c r="AW62" s="79"/>
      <c r="AX62" s="79"/>
      <c r="AY62" s="79"/>
    </row>
    <row r="63" spans="1:79" s="4" customFormat="1" ht="19.5" customHeight="1" x14ac:dyDescent="0.2">
      <c r="A63" s="162"/>
      <c r="B63" s="162"/>
      <c r="C63" s="162"/>
      <c r="D63" s="93" t="s">
        <v>16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7"/>
      <c r="AB63" s="100">
        <f>SUM(AB60:AI62)</f>
        <v>4746258</v>
      </c>
      <c r="AC63" s="100"/>
      <c r="AD63" s="100"/>
      <c r="AE63" s="100"/>
      <c r="AF63" s="100"/>
      <c r="AG63" s="100"/>
      <c r="AH63" s="100"/>
      <c r="AI63" s="100"/>
      <c r="AJ63" s="100">
        <f>SUM(AJ60:AQ62)</f>
        <v>4384867</v>
      </c>
      <c r="AK63" s="100"/>
      <c r="AL63" s="100"/>
      <c r="AM63" s="100"/>
      <c r="AN63" s="100"/>
      <c r="AO63" s="100"/>
      <c r="AP63" s="100"/>
      <c r="AQ63" s="100"/>
      <c r="AR63" s="100">
        <f>AB63+AJ63</f>
        <v>9131125</v>
      </c>
      <c r="AS63" s="100"/>
      <c r="AT63" s="100"/>
      <c r="AU63" s="100"/>
      <c r="AV63" s="100"/>
      <c r="AW63" s="100"/>
      <c r="AX63" s="100"/>
      <c r="AY63" s="100"/>
      <c r="CA63" s="4" t="s">
        <v>8</v>
      </c>
    </row>
    <row r="64" spans="1:79" ht="8.25" customHeight="1" x14ac:dyDescent="0.2"/>
    <row r="65" spans="1:80" ht="20.25" customHeight="1" x14ac:dyDescent="0.2">
      <c r="A65" s="148" t="s">
        <v>29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</row>
    <row r="66" spans="1:80" x14ac:dyDescent="0.2"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80" ht="34.5" customHeight="1" x14ac:dyDescent="0.2">
      <c r="A67" s="68" t="s">
        <v>17</v>
      </c>
      <c r="B67" s="68"/>
      <c r="C67" s="68"/>
      <c r="D67" s="68"/>
      <c r="E67" s="68"/>
      <c r="F67" s="68"/>
      <c r="G67" s="69" t="s">
        <v>30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68" t="s">
        <v>2</v>
      </c>
      <c r="AA67" s="68"/>
      <c r="AB67" s="68"/>
      <c r="AC67" s="68"/>
      <c r="AD67" s="68"/>
      <c r="AE67" s="68" t="s">
        <v>1</v>
      </c>
      <c r="AF67" s="68"/>
      <c r="AG67" s="68"/>
      <c r="AH67" s="68"/>
      <c r="AI67" s="68"/>
      <c r="AJ67" s="68"/>
      <c r="AK67" s="68"/>
      <c r="AL67" s="68"/>
      <c r="AM67" s="68"/>
      <c r="AN67" s="68"/>
      <c r="AO67" s="69" t="s">
        <v>18</v>
      </c>
      <c r="AP67" s="70"/>
      <c r="AQ67" s="70"/>
      <c r="AR67" s="70"/>
      <c r="AS67" s="70"/>
      <c r="AT67" s="70"/>
      <c r="AU67" s="70"/>
      <c r="AV67" s="71"/>
      <c r="AW67" s="69" t="s">
        <v>19</v>
      </c>
      <c r="AX67" s="70"/>
      <c r="AY67" s="70"/>
      <c r="AZ67" s="70"/>
      <c r="BA67" s="70"/>
      <c r="BB67" s="70"/>
      <c r="BC67" s="70"/>
      <c r="BD67" s="71"/>
      <c r="BE67" s="69" t="s">
        <v>16</v>
      </c>
      <c r="BF67" s="70"/>
      <c r="BG67" s="70"/>
      <c r="BH67" s="70"/>
      <c r="BI67" s="70"/>
      <c r="BJ67" s="70"/>
      <c r="BK67" s="70"/>
      <c r="BL67" s="71"/>
    </row>
    <row r="68" spans="1:80" ht="15.75" x14ac:dyDescent="0.2">
      <c r="A68" s="68">
        <v>1</v>
      </c>
      <c r="B68" s="68"/>
      <c r="C68" s="68"/>
      <c r="D68" s="68"/>
      <c r="E68" s="68"/>
      <c r="F68" s="68"/>
      <c r="G68" s="69">
        <v>2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68">
        <v>3</v>
      </c>
      <c r="AA68" s="68"/>
      <c r="AB68" s="68"/>
      <c r="AC68" s="68"/>
      <c r="AD68" s="68"/>
      <c r="AE68" s="68">
        <v>4</v>
      </c>
      <c r="AF68" s="68"/>
      <c r="AG68" s="68"/>
      <c r="AH68" s="68"/>
      <c r="AI68" s="68"/>
      <c r="AJ68" s="68"/>
      <c r="AK68" s="68"/>
      <c r="AL68" s="68"/>
      <c r="AM68" s="68"/>
      <c r="AN68" s="68"/>
      <c r="AO68" s="68">
        <v>5</v>
      </c>
      <c r="AP68" s="68"/>
      <c r="AQ68" s="68"/>
      <c r="AR68" s="68"/>
      <c r="AS68" s="68"/>
      <c r="AT68" s="68"/>
      <c r="AU68" s="68"/>
      <c r="AV68" s="68"/>
      <c r="AW68" s="68">
        <v>6</v>
      </c>
      <c r="AX68" s="68"/>
      <c r="AY68" s="68"/>
      <c r="AZ68" s="68"/>
      <c r="BA68" s="68"/>
      <c r="BB68" s="68"/>
      <c r="BC68" s="68"/>
      <c r="BD68" s="68"/>
      <c r="BE68" s="68">
        <v>7</v>
      </c>
      <c r="BF68" s="68"/>
      <c r="BG68" s="68"/>
      <c r="BH68" s="68"/>
      <c r="BI68" s="68"/>
      <c r="BJ68" s="68"/>
      <c r="BK68" s="68"/>
      <c r="BL68" s="68"/>
    </row>
    <row r="69" spans="1:80" ht="19.5" customHeight="1" x14ac:dyDescent="0.2">
      <c r="A69" s="69"/>
      <c r="B69" s="70"/>
      <c r="C69" s="70"/>
      <c r="D69" s="70"/>
      <c r="E69" s="70"/>
      <c r="F69" s="71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1"/>
      <c r="AO69" s="69"/>
      <c r="AP69" s="70"/>
      <c r="AQ69" s="70"/>
      <c r="AR69" s="70"/>
      <c r="AS69" s="70"/>
      <c r="AT69" s="70"/>
      <c r="AU69" s="70"/>
      <c r="AV69" s="71"/>
      <c r="AW69" s="69"/>
      <c r="AX69" s="70"/>
      <c r="AY69" s="70"/>
      <c r="AZ69" s="70"/>
      <c r="BA69" s="70"/>
      <c r="BB69" s="70"/>
      <c r="BC69" s="70"/>
      <c r="BD69" s="71"/>
      <c r="BE69" s="69"/>
      <c r="BF69" s="70"/>
      <c r="BG69" s="70"/>
      <c r="BH69" s="70"/>
      <c r="BI69" s="70"/>
      <c r="BJ69" s="70"/>
      <c r="BK69" s="70"/>
      <c r="BL69" s="71"/>
    </row>
    <row r="70" spans="1:80" ht="15.75" x14ac:dyDescent="0.2">
      <c r="A70" s="92">
        <v>0</v>
      </c>
      <c r="B70" s="92"/>
      <c r="C70" s="92"/>
      <c r="D70" s="92"/>
      <c r="E70" s="92"/>
      <c r="F70" s="92"/>
      <c r="G70" s="93" t="s">
        <v>50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96"/>
      <c r="AA70" s="96"/>
      <c r="AB70" s="96"/>
      <c r="AC70" s="96"/>
      <c r="AD70" s="96"/>
      <c r="AE70" s="108"/>
      <c r="AF70" s="108"/>
      <c r="AG70" s="108"/>
      <c r="AH70" s="108"/>
      <c r="AI70" s="108"/>
      <c r="AJ70" s="108"/>
      <c r="AK70" s="108"/>
      <c r="AL70" s="108"/>
      <c r="AM70" s="108"/>
      <c r="AN70" s="93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</row>
    <row r="71" spans="1:80" ht="36" customHeight="1" x14ac:dyDescent="0.2">
      <c r="A71" s="84"/>
      <c r="B71" s="84"/>
      <c r="C71" s="84"/>
      <c r="D71" s="84"/>
      <c r="E71" s="84"/>
      <c r="F71" s="84"/>
      <c r="G71" s="85" t="s">
        <v>81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88" t="s">
        <v>51</v>
      </c>
      <c r="AA71" s="88"/>
      <c r="AB71" s="88"/>
      <c r="AC71" s="88"/>
      <c r="AD71" s="88"/>
      <c r="AE71" s="89" t="s">
        <v>67</v>
      </c>
      <c r="AF71" s="90"/>
      <c r="AG71" s="90"/>
      <c r="AH71" s="90"/>
      <c r="AI71" s="90"/>
      <c r="AJ71" s="90"/>
      <c r="AK71" s="90"/>
      <c r="AL71" s="90"/>
      <c r="AM71" s="90"/>
      <c r="AN71" s="91"/>
      <c r="AO71" s="79">
        <f>1911200+897000+630000+624260</f>
        <v>4062460</v>
      </c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>
        <f>AO71+AW71</f>
        <v>4062460</v>
      </c>
      <c r="BF71" s="79"/>
      <c r="BG71" s="79"/>
      <c r="BH71" s="79"/>
      <c r="BI71" s="79"/>
      <c r="BJ71" s="79"/>
      <c r="BK71" s="79"/>
      <c r="BL71" s="79"/>
    </row>
    <row r="72" spans="1:80" ht="53.25" customHeight="1" x14ac:dyDescent="0.2">
      <c r="A72" s="84">
        <v>0</v>
      </c>
      <c r="B72" s="84"/>
      <c r="C72" s="84"/>
      <c r="D72" s="84"/>
      <c r="E72" s="84"/>
      <c r="F72" s="84"/>
      <c r="G72" s="85" t="s">
        <v>88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88" t="s">
        <v>52</v>
      </c>
      <c r="AA72" s="88"/>
      <c r="AB72" s="88"/>
      <c r="AC72" s="88"/>
      <c r="AD72" s="88"/>
      <c r="AE72" s="103" t="s">
        <v>83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101">
        <f>20+6+5+3</f>
        <v>34</v>
      </c>
      <c r="AP72" s="101"/>
      <c r="AQ72" s="101"/>
      <c r="AR72" s="101"/>
      <c r="AS72" s="101"/>
      <c r="AT72" s="101"/>
      <c r="AU72" s="101"/>
      <c r="AV72" s="101"/>
      <c r="AW72" s="83"/>
      <c r="AX72" s="83"/>
      <c r="AY72" s="83"/>
      <c r="AZ72" s="83"/>
      <c r="BA72" s="83"/>
      <c r="BB72" s="83"/>
      <c r="BC72" s="83"/>
      <c r="BD72" s="83"/>
      <c r="BE72" s="83">
        <f>AO72+AW72</f>
        <v>34</v>
      </c>
      <c r="BF72" s="83"/>
      <c r="BG72" s="83"/>
      <c r="BH72" s="83"/>
      <c r="BI72" s="83"/>
      <c r="BJ72" s="83"/>
      <c r="BK72" s="83"/>
      <c r="BL72" s="83"/>
      <c r="CB72" s="52" t="s">
        <v>82</v>
      </c>
    </row>
    <row r="73" spans="1:80" ht="18" customHeight="1" x14ac:dyDescent="0.2">
      <c r="A73" s="92">
        <v>0</v>
      </c>
      <c r="B73" s="92"/>
      <c r="C73" s="92"/>
      <c r="D73" s="92"/>
      <c r="E73" s="92"/>
      <c r="F73" s="92"/>
      <c r="G73" s="93" t="s">
        <v>53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96"/>
      <c r="AA73" s="96"/>
      <c r="AB73" s="96"/>
      <c r="AC73" s="96"/>
      <c r="AD73" s="96"/>
      <c r="AE73" s="97"/>
      <c r="AF73" s="98"/>
      <c r="AG73" s="98"/>
      <c r="AH73" s="98"/>
      <c r="AI73" s="98"/>
      <c r="AJ73" s="98"/>
      <c r="AK73" s="98"/>
      <c r="AL73" s="98"/>
      <c r="AM73" s="98"/>
      <c r="AN73" s="99"/>
      <c r="AO73" s="102" t="s">
        <v>58</v>
      </c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</row>
    <row r="74" spans="1:80" ht="54.75" customHeight="1" x14ac:dyDescent="0.2">
      <c r="A74" s="84">
        <v>0</v>
      </c>
      <c r="B74" s="84"/>
      <c r="C74" s="84"/>
      <c r="D74" s="84"/>
      <c r="E74" s="84"/>
      <c r="F74" s="84"/>
      <c r="G74" s="85" t="s">
        <v>89</v>
      </c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7"/>
      <c r="Z74" s="88" t="s">
        <v>52</v>
      </c>
      <c r="AA74" s="88"/>
      <c r="AB74" s="88"/>
      <c r="AC74" s="88"/>
      <c r="AD74" s="88"/>
      <c r="AE74" s="89" t="s">
        <v>68</v>
      </c>
      <c r="AF74" s="90"/>
      <c r="AG74" s="90"/>
      <c r="AH74" s="90"/>
      <c r="AI74" s="90"/>
      <c r="AJ74" s="90"/>
      <c r="AK74" s="90"/>
      <c r="AL74" s="90"/>
      <c r="AM74" s="90"/>
      <c r="AN74" s="91"/>
      <c r="AO74" s="112">
        <f>16+6+5+3</f>
        <v>30</v>
      </c>
      <c r="AP74" s="112"/>
      <c r="AQ74" s="112"/>
      <c r="AR74" s="112"/>
      <c r="AS74" s="112"/>
      <c r="AT74" s="112"/>
      <c r="AU74" s="112"/>
      <c r="AV74" s="112"/>
      <c r="AW74" s="83"/>
      <c r="AX74" s="83"/>
      <c r="AY74" s="83"/>
      <c r="AZ74" s="83"/>
      <c r="BA74" s="83"/>
      <c r="BB74" s="83"/>
      <c r="BC74" s="83"/>
      <c r="BD74" s="83"/>
      <c r="BE74" s="83">
        <f>AO74+AW74</f>
        <v>30</v>
      </c>
      <c r="BF74" s="83"/>
      <c r="BG74" s="83"/>
      <c r="BH74" s="83"/>
      <c r="BI74" s="83"/>
      <c r="BJ74" s="83"/>
      <c r="BK74" s="83"/>
      <c r="BL74" s="83"/>
    </row>
    <row r="75" spans="1:80" ht="18" customHeight="1" x14ac:dyDescent="0.2">
      <c r="A75" s="92">
        <v>0</v>
      </c>
      <c r="B75" s="92"/>
      <c r="C75" s="92"/>
      <c r="D75" s="92"/>
      <c r="E75" s="92"/>
      <c r="F75" s="92"/>
      <c r="G75" s="93" t="s">
        <v>54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96"/>
      <c r="AA75" s="96"/>
      <c r="AB75" s="96"/>
      <c r="AC75" s="96"/>
      <c r="AD75" s="96"/>
      <c r="AE75" s="97"/>
      <c r="AF75" s="98"/>
      <c r="AG75" s="98"/>
      <c r="AH75" s="98"/>
      <c r="AI75" s="98"/>
      <c r="AJ75" s="98"/>
      <c r="AK75" s="98"/>
      <c r="AL75" s="98"/>
      <c r="AM75" s="98"/>
      <c r="AN75" s="99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</row>
    <row r="76" spans="1:80" ht="50.25" customHeight="1" x14ac:dyDescent="0.2">
      <c r="A76" s="84">
        <v>0</v>
      </c>
      <c r="B76" s="84"/>
      <c r="C76" s="84"/>
      <c r="D76" s="84"/>
      <c r="E76" s="84"/>
      <c r="F76" s="84"/>
      <c r="G76" s="85" t="s">
        <v>90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88" t="s">
        <v>51</v>
      </c>
      <c r="AA76" s="88"/>
      <c r="AB76" s="88"/>
      <c r="AC76" s="88"/>
      <c r="AD76" s="88"/>
      <c r="AE76" s="89" t="s">
        <v>69</v>
      </c>
      <c r="AF76" s="90"/>
      <c r="AG76" s="90"/>
      <c r="AH76" s="90"/>
      <c r="AI76" s="90"/>
      <c r="AJ76" s="90"/>
      <c r="AK76" s="90"/>
      <c r="AL76" s="90"/>
      <c r="AM76" s="90"/>
      <c r="AN76" s="91"/>
      <c r="AO76" s="79">
        <f>AO71/AO74</f>
        <v>135415.33333333334</v>
      </c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>
        <f>AO76+AW76</f>
        <v>135415.33333333334</v>
      </c>
      <c r="BF76" s="79"/>
      <c r="BG76" s="79"/>
      <c r="BH76" s="79"/>
      <c r="BI76" s="79"/>
      <c r="BJ76" s="79"/>
      <c r="BK76" s="79"/>
      <c r="BL76" s="79"/>
    </row>
    <row r="77" spans="1:80" ht="19.5" customHeight="1" x14ac:dyDescent="0.2">
      <c r="A77" s="92">
        <v>0</v>
      </c>
      <c r="B77" s="92"/>
      <c r="C77" s="92"/>
      <c r="D77" s="92"/>
      <c r="E77" s="92"/>
      <c r="F77" s="92"/>
      <c r="G77" s="93" t="s">
        <v>55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96"/>
      <c r="AA77" s="96"/>
      <c r="AB77" s="96"/>
      <c r="AC77" s="96"/>
      <c r="AD77" s="96"/>
      <c r="AE77" s="97"/>
      <c r="AF77" s="98"/>
      <c r="AG77" s="98"/>
      <c r="AH77" s="98"/>
      <c r="AI77" s="98"/>
      <c r="AJ77" s="98"/>
      <c r="AK77" s="98"/>
      <c r="AL77" s="98"/>
      <c r="AM77" s="98"/>
      <c r="AN77" s="99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</row>
    <row r="78" spans="1:80" ht="86.25" customHeight="1" x14ac:dyDescent="0.2">
      <c r="A78" s="84">
        <v>0</v>
      </c>
      <c r="B78" s="84"/>
      <c r="C78" s="84"/>
      <c r="D78" s="84"/>
      <c r="E78" s="84"/>
      <c r="F78" s="84"/>
      <c r="G78" s="85" t="s">
        <v>91</v>
      </c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7"/>
      <c r="Z78" s="88" t="s">
        <v>56</v>
      </c>
      <c r="AA78" s="88"/>
      <c r="AB78" s="88"/>
      <c r="AC78" s="88"/>
      <c r="AD78" s="88"/>
      <c r="AE78" s="89" t="s">
        <v>69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79">
        <f>AO74/AO72*100</f>
        <v>88.235294117647058</v>
      </c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>
        <f>AO78+AW78</f>
        <v>88.235294117647058</v>
      </c>
      <c r="BF78" s="79"/>
      <c r="BG78" s="79"/>
      <c r="BH78" s="79"/>
      <c r="BI78" s="79"/>
      <c r="BJ78" s="79"/>
      <c r="BK78" s="79"/>
      <c r="BL78" s="79"/>
    </row>
    <row r="79" spans="1:80" ht="7.5" customHeight="1" x14ac:dyDescent="0.2"/>
    <row r="80" spans="1:80" ht="35.25" customHeight="1" x14ac:dyDescent="0.2">
      <c r="A80" s="68" t="s">
        <v>17</v>
      </c>
      <c r="B80" s="68"/>
      <c r="C80" s="68"/>
      <c r="D80" s="68"/>
      <c r="E80" s="68"/>
      <c r="F80" s="68"/>
      <c r="G80" s="69" t="s">
        <v>30</v>
      </c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1"/>
      <c r="Z80" s="68" t="s">
        <v>2</v>
      </c>
      <c r="AA80" s="68"/>
      <c r="AB80" s="68"/>
      <c r="AC80" s="68"/>
      <c r="AD80" s="68"/>
      <c r="AE80" s="68" t="s">
        <v>1</v>
      </c>
      <c r="AF80" s="68"/>
      <c r="AG80" s="68"/>
      <c r="AH80" s="68"/>
      <c r="AI80" s="68"/>
      <c r="AJ80" s="68"/>
      <c r="AK80" s="68"/>
      <c r="AL80" s="68"/>
      <c r="AM80" s="68"/>
      <c r="AN80" s="68"/>
      <c r="AO80" s="69" t="s">
        <v>18</v>
      </c>
      <c r="AP80" s="70"/>
      <c r="AQ80" s="70"/>
      <c r="AR80" s="70"/>
      <c r="AS80" s="70"/>
      <c r="AT80" s="70"/>
      <c r="AU80" s="70"/>
      <c r="AV80" s="71"/>
      <c r="AW80" s="69" t="s">
        <v>19</v>
      </c>
      <c r="AX80" s="70"/>
      <c r="AY80" s="70"/>
      <c r="AZ80" s="70"/>
      <c r="BA80" s="70"/>
      <c r="BB80" s="70"/>
      <c r="BC80" s="70"/>
      <c r="BD80" s="71"/>
      <c r="BE80" s="69" t="s">
        <v>16</v>
      </c>
      <c r="BF80" s="70"/>
      <c r="BG80" s="70"/>
      <c r="BH80" s="70"/>
      <c r="BI80" s="70"/>
      <c r="BJ80" s="70"/>
      <c r="BK80" s="70"/>
      <c r="BL80" s="71"/>
    </row>
    <row r="81" spans="1:64" ht="15.75" x14ac:dyDescent="0.2">
      <c r="A81" s="68">
        <v>1</v>
      </c>
      <c r="B81" s="68"/>
      <c r="C81" s="68"/>
      <c r="D81" s="68"/>
      <c r="E81" s="68"/>
      <c r="F81" s="68"/>
      <c r="G81" s="69">
        <v>2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1"/>
      <c r="Z81" s="68">
        <v>3</v>
      </c>
      <c r="AA81" s="68"/>
      <c r="AB81" s="68"/>
      <c r="AC81" s="68"/>
      <c r="AD81" s="68"/>
      <c r="AE81" s="68">
        <v>4</v>
      </c>
      <c r="AF81" s="68"/>
      <c r="AG81" s="68"/>
      <c r="AH81" s="68"/>
      <c r="AI81" s="68"/>
      <c r="AJ81" s="68"/>
      <c r="AK81" s="68"/>
      <c r="AL81" s="68"/>
      <c r="AM81" s="68"/>
      <c r="AN81" s="68"/>
      <c r="AO81" s="68">
        <v>5</v>
      </c>
      <c r="AP81" s="68"/>
      <c r="AQ81" s="68"/>
      <c r="AR81" s="68"/>
      <c r="AS81" s="68"/>
      <c r="AT81" s="68"/>
      <c r="AU81" s="68"/>
      <c r="AV81" s="68"/>
      <c r="AW81" s="68">
        <v>6</v>
      </c>
      <c r="AX81" s="68"/>
      <c r="AY81" s="68"/>
      <c r="AZ81" s="68"/>
      <c r="BA81" s="68"/>
      <c r="BB81" s="68"/>
      <c r="BC81" s="68"/>
      <c r="BD81" s="68"/>
      <c r="BE81" s="68">
        <v>7</v>
      </c>
      <c r="BF81" s="68"/>
      <c r="BG81" s="68"/>
      <c r="BH81" s="68"/>
      <c r="BI81" s="68"/>
      <c r="BJ81" s="68"/>
      <c r="BK81" s="68"/>
      <c r="BL81" s="68"/>
    </row>
    <row r="82" spans="1:64" ht="19.5" customHeight="1" x14ac:dyDescent="0.2">
      <c r="A82" s="69"/>
      <c r="B82" s="70"/>
      <c r="C82" s="70"/>
      <c r="D82" s="70"/>
      <c r="E82" s="70"/>
      <c r="F82" s="71"/>
      <c r="G82" s="109" t="s">
        <v>119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1"/>
      <c r="AO82" s="69"/>
      <c r="AP82" s="70"/>
      <c r="AQ82" s="70"/>
      <c r="AR82" s="70"/>
      <c r="AS82" s="70"/>
      <c r="AT82" s="70"/>
      <c r="AU82" s="70"/>
      <c r="AV82" s="71"/>
      <c r="AW82" s="69"/>
      <c r="AX82" s="70"/>
      <c r="AY82" s="70"/>
      <c r="AZ82" s="70"/>
      <c r="BA82" s="70"/>
      <c r="BB82" s="70"/>
      <c r="BC82" s="70"/>
      <c r="BD82" s="71"/>
      <c r="BE82" s="69"/>
      <c r="BF82" s="70"/>
      <c r="BG82" s="70"/>
      <c r="BH82" s="70"/>
      <c r="BI82" s="70"/>
      <c r="BJ82" s="70"/>
      <c r="BK82" s="70"/>
      <c r="BL82" s="71"/>
    </row>
    <row r="83" spans="1:64" ht="17.25" customHeight="1" x14ac:dyDescent="0.2">
      <c r="A83" s="92">
        <v>0</v>
      </c>
      <c r="B83" s="92"/>
      <c r="C83" s="92"/>
      <c r="D83" s="92"/>
      <c r="E83" s="92"/>
      <c r="F83" s="92"/>
      <c r="G83" s="93" t="s">
        <v>50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96"/>
      <c r="AA83" s="96"/>
      <c r="AB83" s="96"/>
      <c r="AC83" s="96"/>
      <c r="AD83" s="96"/>
      <c r="AE83" s="108"/>
      <c r="AF83" s="108"/>
      <c r="AG83" s="108"/>
      <c r="AH83" s="108"/>
      <c r="AI83" s="108"/>
      <c r="AJ83" s="108"/>
      <c r="AK83" s="108"/>
      <c r="AL83" s="108"/>
      <c r="AM83" s="108"/>
      <c r="AN83" s="93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</row>
    <row r="84" spans="1:64" ht="19.5" customHeight="1" x14ac:dyDescent="0.2">
      <c r="A84" s="92"/>
      <c r="B84" s="92"/>
      <c r="C84" s="92"/>
      <c r="D84" s="92"/>
      <c r="E84" s="92"/>
      <c r="F84" s="92"/>
      <c r="G84" s="85" t="s">
        <v>78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89" t="s">
        <v>51</v>
      </c>
      <c r="AA84" s="134"/>
      <c r="AB84" s="134"/>
      <c r="AC84" s="134"/>
      <c r="AD84" s="135"/>
      <c r="AE84" s="89" t="s">
        <v>67</v>
      </c>
      <c r="AF84" s="90"/>
      <c r="AG84" s="90"/>
      <c r="AH84" s="90"/>
      <c r="AI84" s="90"/>
      <c r="AJ84" s="90"/>
      <c r="AK84" s="90"/>
      <c r="AL84" s="90"/>
      <c r="AM84" s="90"/>
      <c r="AN84" s="91"/>
      <c r="AO84" s="131"/>
      <c r="AP84" s="132"/>
      <c r="AQ84" s="132"/>
      <c r="AR84" s="132"/>
      <c r="AS84" s="132"/>
      <c r="AT84" s="132"/>
      <c r="AU84" s="132"/>
      <c r="AV84" s="133"/>
      <c r="AW84" s="79">
        <f>AW85+AW86</f>
        <v>4384867</v>
      </c>
      <c r="AX84" s="79"/>
      <c r="AY84" s="79"/>
      <c r="AZ84" s="79"/>
      <c r="BA84" s="79"/>
      <c r="BB84" s="79"/>
      <c r="BC84" s="79"/>
      <c r="BD84" s="79"/>
      <c r="BE84" s="76">
        <f>AO84+AW84</f>
        <v>4384867</v>
      </c>
      <c r="BF84" s="77"/>
      <c r="BG84" s="77"/>
      <c r="BH84" s="77"/>
      <c r="BI84" s="77"/>
      <c r="BJ84" s="77"/>
      <c r="BK84" s="77"/>
      <c r="BL84" s="78"/>
    </row>
    <row r="85" spans="1:64" ht="35.25" customHeight="1" x14ac:dyDescent="0.2">
      <c r="A85" s="136"/>
      <c r="B85" s="137"/>
      <c r="C85" s="137"/>
      <c r="D85" s="137"/>
      <c r="E85" s="137"/>
      <c r="F85" s="138"/>
      <c r="G85" s="85" t="s">
        <v>84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89" t="s">
        <v>51</v>
      </c>
      <c r="AA85" s="134"/>
      <c r="AB85" s="134"/>
      <c r="AC85" s="134"/>
      <c r="AD85" s="135"/>
      <c r="AE85" s="89" t="s">
        <v>67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76"/>
      <c r="AP85" s="77"/>
      <c r="AQ85" s="77"/>
      <c r="AR85" s="77"/>
      <c r="AS85" s="77"/>
      <c r="AT85" s="77"/>
      <c r="AU85" s="77"/>
      <c r="AV85" s="78"/>
      <c r="AW85" s="76">
        <f>(1500000+498522)+772766+149804-47225+500000</f>
        <v>3373867</v>
      </c>
      <c r="AX85" s="77"/>
      <c r="AY85" s="77"/>
      <c r="AZ85" s="77"/>
      <c r="BA85" s="77"/>
      <c r="BB85" s="77"/>
      <c r="BC85" s="77"/>
      <c r="BD85" s="78"/>
      <c r="BE85" s="76">
        <f>AO85+AW85</f>
        <v>3373867</v>
      </c>
      <c r="BF85" s="77"/>
      <c r="BG85" s="77"/>
      <c r="BH85" s="77"/>
      <c r="BI85" s="77"/>
      <c r="BJ85" s="77"/>
      <c r="BK85" s="77"/>
      <c r="BL85" s="78"/>
    </row>
    <row r="86" spans="1:64" ht="35.25" customHeight="1" x14ac:dyDescent="0.2">
      <c r="A86" s="136"/>
      <c r="B86" s="137"/>
      <c r="C86" s="137"/>
      <c r="D86" s="137"/>
      <c r="E86" s="137"/>
      <c r="F86" s="138"/>
      <c r="G86" s="73" t="s">
        <v>96</v>
      </c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5"/>
      <c r="Z86" s="89" t="s">
        <v>51</v>
      </c>
      <c r="AA86" s="134"/>
      <c r="AB86" s="134"/>
      <c r="AC86" s="134"/>
      <c r="AD86" s="135"/>
      <c r="AE86" s="89" t="s">
        <v>67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76"/>
      <c r="AP86" s="77"/>
      <c r="AQ86" s="77"/>
      <c r="AR86" s="77"/>
      <c r="AS86" s="77"/>
      <c r="AT86" s="77"/>
      <c r="AU86" s="77"/>
      <c r="AV86" s="78"/>
      <c r="AW86" s="76">
        <f>1011000-224000+224000</f>
        <v>1011000</v>
      </c>
      <c r="AX86" s="77"/>
      <c r="AY86" s="77"/>
      <c r="AZ86" s="77"/>
      <c r="BA86" s="77"/>
      <c r="BB86" s="77"/>
      <c r="BC86" s="77"/>
      <c r="BD86" s="78"/>
      <c r="BE86" s="76">
        <f>AO86+AW86</f>
        <v>1011000</v>
      </c>
      <c r="BF86" s="77"/>
      <c r="BG86" s="77"/>
      <c r="BH86" s="77"/>
      <c r="BI86" s="77"/>
      <c r="BJ86" s="77"/>
      <c r="BK86" s="77"/>
      <c r="BL86" s="78"/>
    </row>
    <row r="87" spans="1:64" ht="47.25" customHeight="1" x14ac:dyDescent="0.2">
      <c r="A87" s="115"/>
      <c r="B87" s="116"/>
      <c r="C87" s="116"/>
      <c r="D87" s="116"/>
      <c r="E87" s="116"/>
      <c r="F87" s="117"/>
      <c r="G87" s="85" t="s">
        <v>92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89" t="s">
        <v>52</v>
      </c>
      <c r="AA87" s="134"/>
      <c r="AB87" s="134"/>
      <c r="AC87" s="134"/>
      <c r="AD87" s="135"/>
      <c r="AE87" s="103" t="s">
        <v>83</v>
      </c>
      <c r="AF87" s="125"/>
      <c r="AG87" s="125"/>
      <c r="AH87" s="125"/>
      <c r="AI87" s="125"/>
      <c r="AJ87" s="125"/>
      <c r="AK87" s="125"/>
      <c r="AL87" s="125"/>
      <c r="AM87" s="125"/>
      <c r="AN87" s="126"/>
      <c r="AO87" s="76"/>
      <c r="AP87" s="77"/>
      <c r="AQ87" s="77"/>
      <c r="AR87" s="77"/>
      <c r="AS87" s="77"/>
      <c r="AT87" s="77"/>
      <c r="AU87" s="77"/>
      <c r="AV87" s="78"/>
      <c r="AW87" s="127">
        <f>1+2+1</f>
        <v>4</v>
      </c>
      <c r="AX87" s="128"/>
      <c r="AY87" s="128"/>
      <c r="AZ87" s="128"/>
      <c r="BA87" s="128"/>
      <c r="BB87" s="128"/>
      <c r="BC87" s="128"/>
      <c r="BD87" s="129"/>
      <c r="BE87" s="122">
        <f>AO87+AW87</f>
        <v>4</v>
      </c>
      <c r="BF87" s="123"/>
      <c r="BG87" s="123"/>
      <c r="BH87" s="123"/>
      <c r="BI87" s="123"/>
      <c r="BJ87" s="123"/>
      <c r="BK87" s="123"/>
      <c r="BL87" s="124"/>
    </row>
    <row r="88" spans="1:64" ht="46.5" customHeight="1" x14ac:dyDescent="0.2">
      <c r="A88" s="115"/>
      <c r="B88" s="116"/>
      <c r="C88" s="116"/>
      <c r="D88" s="116"/>
      <c r="E88" s="116"/>
      <c r="F88" s="117"/>
      <c r="G88" s="73" t="s">
        <v>97</v>
      </c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5"/>
      <c r="Z88" s="89" t="s">
        <v>52</v>
      </c>
      <c r="AA88" s="134"/>
      <c r="AB88" s="134"/>
      <c r="AC88" s="134"/>
      <c r="AD88" s="135"/>
      <c r="AE88" s="103" t="s">
        <v>98</v>
      </c>
      <c r="AF88" s="125"/>
      <c r="AG88" s="125"/>
      <c r="AH88" s="125"/>
      <c r="AI88" s="125"/>
      <c r="AJ88" s="125"/>
      <c r="AK88" s="125"/>
      <c r="AL88" s="125"/>
      <c r="AM88" s="125"/>
      <c r="AN88" s="126"/>
      <c r="AO88" s="76"/>
      <c r="AP88" s="77"/>
      <c r="AQ88" s="77"/>
      <c r="AR88" s="77"/>
      <c r="AS88" s="77"/>
      <c r="AT88" s="77"/>
      <c r="AU88" s="77"/>
      <c r="AV88" s="78"/>
      <c r="AW88" s="127">
        <f>1+1</f>
        <v>2</v>
      </c>
      <c r="AX88" s="128"/>
      <c r="AY88" s="128"/>
      <c r="AZ88" s="128"/>
      <c r="BA88" s="128"/>
      <c r="BB88" s="128"/>
      <c r="BC88" s="128"/>
      <c r="BD88" s="129"/>
      <c r="BE88" s="122">
        <f>AO88+AW88</f>
        <v>2</v>
      </c>
      <c r="BF88" s="123"/>
      <c r="BG88" s="123"/>
      <c r="BH88" s="123"/>
      <c r="BI88" s="123"/>
      <c r="BJ88" s="123"/>
      <c r="BK88" s="123"/>
      <c r="BL88" s="124"/>
    </row>
    <row r="89" spans="1:64" ht="18" customHeight="1" x14ac:dyDescent="0.2">
      <c r="A89" s="92">
        <v>0</v>
      </c>
      <c r="B89" s="92"/>
      <c r="C89" s="92"/>
      <c r="D89" s="92"/>
      <c r="E89" s="92"/>
      <c r="F89" s="92"/>
      <c r="G89" s="93" t="s">
        <v>53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5"/>
      <c r="Z89" s="96"/>
      <c r="AA89" s="96"/>
      <c r="AB89" s="96"/>
      <c r="AC89" s="96"/>
      <c r="AD89" s="96"/>
      <c r="AE89" s="89"/>
      <c r="AF89" s="90"/>
      <c r="AG89" s="90"/>
      <c r="AH89" s="90"/>
      <c r="AI89" s="90"/>
      <c r="AJ89" s="90"/>
      <c r="AK89" s="90"/>
      <c r="AL89" s="90"/>
      <c r="AM89" s="90"/>
      <c r="AN89" s="91"/>
      <c r="AO89" s="100"/>
      <c r="AP89" s="100"/>
      <c r="AQ89" s="100"/>
      <c r="AR89" s="100"/>
      <c r="AS89" s="100"/>
      <c r="AT89" s="100"/>
      <c r="AU89" s="100"/>
      <c r="AV89" s="100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</row>
    <row r="90" spans="1:64" ht="42.75" customHeight="1" x14ac:dyDescent="0.2">
      <c r="A90" s="84"/>
      <c r="B90" s="84"/>
      <c r="C90" s="84"/>
      <c r="D90" s="84"/>
      <c r="E90" s="84"/>
      <c r="F90" s="84"/>
      <c r="G90" s="85" t="s">
        <v>93</v>
      </c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8" t="s">
        <v>52</v>
      </c>
      <c r="AA90" s="88"/>
      <c r="AB90" s="88"/>
      <c r="AC90" s="88"/>
      <c r="AD90" s="88"/>
      <c r="AE90" s="89" t="s">
        <v>76</v>
      </c>
      <c r="AF90" s="90"/>
      <c r="AG90" s="90"/>
      <c r="AH90" s="90"/>
      <c r="AI90" s="90"/>
      <c r="AJ90" s="90"/>
      <c r="AK90" s="90"/>
      <c r="AL90" s="90"/>
      <c r="AM90" s="90"/>
      <c r="AN90" s="91"/>
      <c r="AO90" s="79"/>
      <c r="AP90" s="79"/>
      <c r="AQ90" s="79"/>
      <c r="AR90" s="79"/>
      <c r="AS90" s="79"/>
      <c r="AT90" s="79"/>
      <c r="AU90" s="79"/>
      <c r="AV90" s="79"/>
      <c r="AW90" s="122">
        <f>1+2+1</f>
        <v>4</v>
      </c>
      <c r="AX90" s="123"/>
      <c r="AY90" s="123"/>
      <c r="AZ90" s="123"/>
      <c r="BA90" s="123"/>
      <c r="BB90" s="123"/>
      <c r="BC90" s="123"/>
      <c r="BD90" s="124"/>
      <c r="BE90" s="83">
        <f>AO90+AW90</f>
        <v>4</v>
      </c>
      <c r="BF90" s="83"/>
      <c r="BG90" s="83"/>
      <c r="BH90" s="83"/>
      <c r="BI90" s="83"/>
      <c r="BJ90" s="83"/>
      <c r="BK90" s="83"/>
      <c r="BL90" s="83"/>
    </row>
    <row r="91" spans="1:64" ht="39" customHeight="1" x14ac:dyDescent="0.2">
      <c r="A91" s="84"/>
      <c r="B91" s="84"/>
      <c r="C91" s="84"/>
      <c r="D91" s="84"/>
      <c r="E91" s="84"/>
      <c r="F91" s="84"/>
      <c r="G91" s="85" t="s">
        <v>99</v>
      </c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7"/>
      <c r="Z91" s="88" t="s">
        <v>52</v>
      </c>
      <c r="AA91" s="88"/>
      <c r="AB91" s="88"/>
      <c r="AC91" s="88"/>
      <c r="AD91" s="88"/>
      <c r="AE91" s="89" t="s">
        <v>76</v>
      </c>
      <c r="AF91" s="90"/>
      <c r="AG91" s="90"/>
      <c r="AH91" s="90"/>
      <c r="AI91" s="90"/>
      <c r="AJ91" s="90"/>
      <c r="AK91" s="90"/>
      <c r="AL91" s="90"/>
      <c r="AM91" s="90"/>
      <c r="AN91" s="91"/>
      <c r="AO91" s="79"/>
      <c r="AP91" s="79"/>
      <c r="AQ91" s="79"/>
      <c r="AR91" s="79"/>
      <c r="AS91" s="79"/>
      <c r="AT91" s="79"/>
      <c r="AU91" s="79"/>
      <c r="AV91" s="79"/>
      <c r="AW91" s="122">
        <f>1+1</f>
        <v>2</v>
      </c>
      <c r="AX91" s="123"/>
      <c r="AY91" s="123"/>
      <c r="AZ91" s="123"/>
      <c r="BA91" s="123"/>
      <c r="BB91" s="123"/>
      <c r="BC91" s="123"/>
      <c r="BD91" s="124"/>
      <c r="BE91" s="83">
        <f>AO91+AW91</f>
        <v>2</v>
      </c>
      <c r="BF91" s="83"/>
      <c r="BG91" s="83"/>
      <c r="BH91" s="83"/>
      <c r="BI91" s="83"/>
      <c r="BJ91" s="83"/>
      <c r="BK91" s="83"/>
      <c r="BL91" s="83"/>
    </row>
    <row r="92" spans="1:64" ht="20.25" customHeight="1" x14ac:dyDescent="0.2">
      <c r="A92" s="92">
        <v>0</v>
      </c>
      <c r="B92" s="92"/>
      <c r="C92" s="92"/>
      <c r="D92" s="92"/>
      <c r="E92" s="92"/>
      <c r="F92" s="92"/>
      <c r="G92" s="93" t="s">
        <v>54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5"/>
      <c r="Z92" s="96"/>
      <c r="AA92" s="96"/>
      <c r="AB92" s="96"/>
      <c r="AC92" s="96"/>
      <c r="AD92" s="96"/>
      <c r="AE92" s="97"/>
      <c r="AF92" s="98"/>
      <c r="AG92" s="98"/>
      <c r="AH92" s="98"/>
      <c r="AI92" s="98"/>
      <c r="AJ92" s="98"/>
      <c r="AK92" s="98"/>
      <c r="AL92" s="98"/>
      <c r="AM92" s="98"/>
      <c r="AN92" s="99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</row>
    <row r="93" spans="1:64" ht="40.5" customHeight="1" x14ac:dyDescent="0.2">
      <c r="A93" s="84"/>
      <c r="B93" s="84"/>
      <c r="C93" s="84"/>
      <c r="D93" s="84"/>
      <c r="E93" s="84"/>
      <c r="F93" s="84"/>
      <c r="G93" s="85" t="s">
        <v>94</v>
      </c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7"/>
      <c r="Z93" s="88" t="s">
        <v>51</v>
      </c>
      <c r="AA93" s="88"/>
      <c r="AB93" s="88"/>
      <c r="AC93" s="88"/>
      <c r="AD93" s="88"/>
      <c r="AE93" s="89" t="s">
        <v>69</v>
      </c>
      <c r="AF93" s="90"/>
      <c r="AG93" s="90"/>
      <c r="AH93" s="90"/>
      <c r="AI93" s="90"/>
      <c r="AJ93" s="90"/>
      <c r="AK93" s="90"/>
      <c r="AL93" s="90"/>
      <c r="AM93" s="90"/>
      <c r="AN93" s="91"/>
      <c r="AO93" s="79"/>
      <c r="AP93" s="79"/>
      <c r="AQ93" s="79"/>
      <c r="AR93" s="79"/>
      <c r="AS93" s="79"/>
      <c r="AT93" s="79"/>
      <c r="AU93" s="79"/>
      <c r="AV93" s="79"/>
      <c r="AW93" s="79">
        <f>AW85/AW90</f>
        <v>843466.75</v>
      </c>
      <c r="AX93" s="79"/>
      <c r="AY93" s="79"/>
      <c r="AZ93" s="79"/>
      <c r="BA93" s="79"/>
      <c r="BB93" s="79"/>
      <c r="BC93" s="79"/>
      <c r="BD93" s="79"/>
      <c r="BE93" s="79">
        <f>AO93+AW93</f>
        <v>843466.75</v>
      </c>
      <c r="BF93" s="79"/>
      <c r="BG93" s="79"/>
      <c r="BH93" s="79"/>
      <c r="BI93" s="79"/>
      <c r="BJ93" s="79"/>
      <c r="BK93" s="79"/>
      <c r="BL93" s="79"/>
    </row>
    <row r="94" spans="1:64" ht="37.5" customHeight="1" x14ac:dyDescent="0.2">
      <c r="A94" s="84"/>
      <c r="B94" s="84"/>
      <c r="C94" s="84"/>
      <c r="D94" s="84"/>
      <c r="E94" s="84"/>
      <c r="F94" s="84"/>
      <c r="G94" s="73" t="s">
        <v>100</v>
      </c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5"/>
      <c r="Z94" s="88" t="s">
        <v>51</v>
      </c>
      <c r="AA94" s="88"/>
      <c r="AB94" s="88"/>
      <c r="AC94" s="88"/>
      <c r="AD94" s="88"/>
      <c r="AE94" s="89" t="s">
        <v>69</v>
      </c>
      <c r="AF94" s="90"/>
      <c r="AG94" s="90"/>
      <c r="AH94" s="90"/>
      <c r="AI94" s="90"/>
      <c r="AJ94" s="90"/>
      <c r="AK94" s="90"/>
      <c r="AL94" s="90"/>
      <c r="AM94" s="90"/>
      <c r="AN94" s="91"/>
      <c r="AO94" s="79"/>
      <c r="AP94" s="79"/>
      <c r="AQ94" s="79"/>
      <c r="AR94" s="79"/>
      <c r="AS94" s="79"/>
      <c r="AT94" s="79"/>
      <c r="AU94" s="79"/>
      <c r="AV94" s="79"/>
      <c r="AW94" s="79">
        <f>AW86/AW91</f>
        <v>505500</v>
      </c>
      <c r="AX94" s="79"/>
      <c r="AY94" s="79"/>
      <c r="AZ94" s="79"/>
      <c r="BA94" s="79"/>
      <c r="BB94" s="79"/>
      <c r="BC94" s="79"/>
      <c r="BD94" s="79"/>
      <c r="BE94" s="79">
        <f>AO94+AW94</f>
        <v>505500</v>
      </c>
      <c r="BF94" s="79"/>
      <c r="BG94" s="79"/>
      <c r="BH94" s="79"/>
      <c r="BI94" s="79"/>
      <c r="BJ94" s="79"/>
      <c r="BK94" s="79"/>
      <c r="BL94" s="79"/>
    </row>
    <row r="95" spans="1:64" ht="21" customHeight="1" x14ac:dyDescent="0.2">
      <c r="A95" s="92">
        <v>0</v>
      </c>
      <c r="B95" s="92"/>
      <c r="C95" s="92"/>
      <c r="D95" s="92"/>
      <c r="E95" s="92"/>
      <c r="F95" s="92"/>
      <c r="G95" s="93" t="s">
        <v>55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5"/>
      <c r="Z95" s="96"/>
      <c r="AA95" s="96"/>
      <c r="AB95" s="96"/>
      <c r="AC95" s="96"/>
      <c r="AD95" s="96"/>
      <c r="AE95" s="97"/>
      <c r="AF95" s="98"/>
      <c r="AG95" s="98"/>
      <c r="AH95" s="98"/>
      <c r="AI95" s="98"/>
      <c r="AJ95" s="98"/>
      <c r="AK95" s="98"/>
      <c r="AL95" s="98"/>
      <c r="AM95" s="98"/>
      <c r="AN95" s="99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</row>
    <row r="96" spans="1:64" ht="90.75" customHeight="1" x14ac:dyDescent="0.2">
      <c r="A96" s="84"/>
      <c r="B96" s="84"/>
      <c r="C96" s="84"/>
      <c r="D96" s="84"/>
      <c r="E96" s="84"/>
      <c r="F96" s="84"/>
      <c r="G96" s="190" t="s">
        <v>95</v>
      </c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88" t="s">
        <v>56</v>
      </c>
      <c r="AA96" s="88"/>
      <c r="AB96" s="88"/>
      <c r="AC96" s="88"/>
      <c r="AD96" s="88"/>
      <c r="AE96" s="88" t="s">
        <v>69</v>
      </c>
      <c r="AF96" s="121"/>
      <c r="AG96" s="121"/>
      <c r="AH96" s="121"/>
      <c r="AI96" s="121"/>
      <c r="AJ96" s="121"/>
      <c r="AK96" s="121"/>
      <c r="AL96" s="121"/>
      <c r="AM96" s="121"/>
      <c r="AN96" s="121"/>
      <c r="AO96" s="79"/>
      <c r="AP96" s="79"/>
      <c r="AQ96" s="79"/>
      <c r="AR96" s="79"/>
      <c r="AS96" s="79"/>
      <c r="AT96" s="79"/>
      <c r="AU96" s="79"/>
      <c r="AV96" s="79"/>
      <c r="AW96" s="79">
        <f>(AW90)/(AW87)*100</f>
        <v>100</v>
      </c>
      <c r="AX96" s="79"/>
      <c r="AY96" s="79"/>
      <c r="AZ96" s="79"/>
      <c r="BA96" s="79"/>
      <c r="BB96" s="79"/>
      <c r="BC96" s="79"/>
      <c r="BD96" s="79"/>
      <c r="BE96" s="79">
        <f>AO96+AW96</f>
        <v>100</v>
      </c>
      <c r="BF96" s="79"/>
      <c r="BG96" s="79"/>
      <c r="BH96" s="79"/>
      <c r="BI96" s="79"/>
      <c r="BJ96" s="79"/>
      <c r="BK96" s="79"/>
      <c r="BL96" s="79"/>
    </row>
    <row r="97" spans="1:64" ht="51.75" customHeight="1" x14ac:dyDescent="0.2">
      <c r="A97" s="84"/>
      <c r="B97" s="84"/>
      <c r="C97" s="84"/>
      <c r="D97" s="84"/>
      <c r="E97" s="84"/>
      <c r="F97" s="84"/>
      <c r="G97" s="72" t="s">
        <v>101</v>
      </c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88" t="s">
        <v>56</v>
      </c>
      <c r="AA97" s="88"/>
      <c r="AB97" s="88"/>
      <c r="AC97" s="88"/>
      <c r="AD97" s="88"/>
      <c r="AE97" s="88" t="s">
        <v>69</v>
      </c>
      <c r="AF97" s="121"/>
      <c r="AG97" s="121"/>
      <c r="AH97" s="121"/>
      <c r="AI97" s="121"/>
      <c r="AJ97" s="121"/>
      <c r="AK97" s="121"/>
      <c r="AL97" s="121"/>
      <c r="AM97" s="121"/>
      <c r="AN97" s="121"/>
      <c r="AO97" s="79"/>
      <c r="AP97" s="79"/>
      <c r="AQ97" s="79"/>
      <c r="AR97" s="79"/>
      <c r="AS97" s="79"/>
      <c r="AT97" s="79"/>
      <c r="AU97" s="79"/>
      <c r="AV97" s="79"/>
      <c r="AW97" s="79">
        <f>(AW91)/(AW88)*100</f>
        <v>100</v>
      </c>
      <c r="AX97" s="79"/>
      <c r="AY97" s="79"/>
      <c r="AZ97" s="79"/>
      <c r="BA97" s="79"/>
      <c r="BB97" s="79"/>
      <c r="BC97" s="79"/>
      <c r="BD97" s="79"/>
      <c r="BE97" s="79">
        <f>AO97+AW97</f>
        <v>100</v>
      </c>
      <c r="BF97" s="79"/>
      <c r="BG97" s="79"/>
      <c r="BH97" s="79"/>
      <c r="BI97" s="79"/>
      <c r="BJ97" s="79"/>
      <c r="BK97" s="79"/>
      <c r="BL97" s="79"/>
    </row>
    <row r="98" spans="1:64" ht="12" customHeight="1" x14ac:dyDescent="0.2">
      <c r="A98" s="62"/>
      <c r="B98" s="63"/>
      <c r="C98" s="63"/>
      <c r="D98" s="63"/>
      <c r="E98" s="63"/>
      <c r="F98" s="64"/>
      <c r="G98" s="65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1"/>
      <c r="AA98" s="61"/>
      <c r="AB98" s="61"/>
      <c r="AC98" s="61"/>
      <c r="AD98" s="61"/>
      <c r="AE98" s="61"/>
      <c r="AF98" s="60"/>
      <c r="AG98" s="60"/>
      <c r="AH98" s="60"/>
      <c r="AI98" s="60"/>
      <c r="AJ98" s="60"/>
      <c r="AK98" s="60"/>
      <c r="AL98" s="60"/>
      <c r="AM98" s="60"/>
      <c r="AN98" s="60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9"/>
      <c r="BE98" s="57"/>
      <c r="BF98" s="58"/>
      <c r="BG98" s="58"/>
      <c r="BH98" s="58"/>
      <c r="BI98" s="58"/>
      <c r="BJ98" s="58"/>
      <c r="BK98" s="58"/>
      <c r="BL98" s="59"/>
    </row>
    <row r="99" spans="1:64" ht="18" customHeight="1" x14ac:dyDescent="0.2">
      <c r="A99" s="115"/>
      <c r="B99" s="116"/>
      <c r="C99" s="116"/>
      <c r="D99" s="116"/>
      <c r="E99" s="116"/>
      <c r="F99" s="117"/>
      <c r="G99" s="109" t="s">
        <v>108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1"/>
      <c r="BE99" s="118"/>
      <c r="BF99" s="119"/>
      <c r="BG99" s="119"/>
      <c r="BH99" s="119"/>
      <c r="BI99" s="119"/>
      <c r="BJ99" s="119"/>
      <c r="BK99" s="119"/>
      <c r="BL99" s="120"/>
    </row>
    <row r="100" spans="1:64" ht="35.25" customHeight="1" x14ac:dyDescent="0.2">
      <c r="A100" s="68" t="s">
        <v>17</v>
      </c>
      <c r="B100" s="68"/>
      <c r="C100" s="68"/>
      <c r="D100" s="68"/>
      <c r="E100" s="68"/>
      <c r="F100" s="68"/>
      <c r="G100" s="69" t="s">
        <v>30</v>
      </c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1"/>
      <c r="Z100" s="68" t="s">
        <v>2</v>
      </c>
      <c r="AA100" s="68"/>
      <c r="AB100" s="68"/>
      <c r="AC100" s="68"/>
      <c r="AD100" s="68"/>
      <c r="AE100" s="68" t="s">
        <v>1</v>
      </c>
      <c r="AF100" s="68"/>
      <c r="AG100" s="68"/>
      <c r="AH100" s="68"/>
      <c r="AI100" s="68"/>
      <c r="AJ100" s="68"/>
      <c r="AK100" s="68"/>
      <c r="AL100" s="68"/>
      <c r="AM100" s="68"/>
      <c r="AN100" s="68"/>
      <c r="AO100" s="69" t="s">
        <v>18</v>
      </c>
      <c r="AP100" s="70"/>
      <c r="AQ100" s="70"/>
      <c r="AR100" s="70"/>
      <c r="AS100" s="70"/>
      <c r="AT100" s="70"/>
      <c r="AU100" s="70"/>
      <c r="AV100" s="71"/>
      <c r="AW100" s="69" t="s">
        <v>19</v>
      </c>
      <c r="AX100" s="70"/>
      <c r="AY100" s="70"/>
      <c r="AZ100" s="70"/>
      <c r="BA100" s="70"/>
      <c r="BB100" s="70"/>
      <c r="BC100" s="70"/>
      <c r="BD100" s="71"/>
      <c r="BE100" s="69" t="s">
        <v>16</v>
      </c>
      <c r="BF100" s="70"/>
      <c r="BG100" s="70"/>
      <c r="BH100" s="70"/>
      <c r="BI100" s="70"/>
      <c r="BJ100" s="70"/>
      <c r="BK100" s="70"/>
      <c r="BL100" s="71"/>
    </row>
    <row r="101" spans="1:64" ht="18" customHeight="1" x14ac:dyDescent="0.2">
      <c r="A101" s="68">
        <v>1</v>
      </c>
      <c r="B101" s="68"/>
      <c r="C101" s="68"/>
      <c r="D101" s="68"/>
      <c r="E101" s="68"/>
      <c r="F101" s="68"/>
      <c r="G101" s="69">
        <v>2</v>
      </c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1"/>
      <c r="Z101" s="68">
        <v>3</v>
      </c>
      <c r="AA101" s="68"/>
      <c r="AB101" s="68"/>
      <c r="AC101" s="68"/>
      <c r="AD101" s="68"/>
      <c r="AE101" s="68">
        <v>4</v>
      </c>
      <c r="AF101" s="68"/>
      <c r="AG101" s="68"/>
      <c r="AH101" s="68"/>
      <c r="AI101" s="68"/>
      <c r="AJ101" s="68"/>
      <c r="AK101" s="68"/>
      <c r="AL101" s="68"/>
      <c r="AM101" s="68"/>
      <c r="AN101" s="68"/>
      <c r="AO101" s="68">
        <v>5</v>
      </c>
      <c r="AP101" s="68"/>
      <c r="AQ101" s="68"/>
      <c r="AR101" s="68"/>
      <c r="AS101" s="68"/>
      <c r="AT101" s="68"/>
      <c r="AU101" s="68"/>
      <c r="AV101" s="68"/>
      <c r="AW101" s="68">
        <v>6</v>
      </c>
      <c r="AX101" s="68"/>
      <c r="AY101" s="68"/>
      <c r="AZ101" s="68"/>
      <c r="BA101" s="68"/>
      <c r="BB101" s="68"/>
      <c r="BC101" s="68"/>
      <c r="BD101" s="68"/>
      <c r="BE101" s="68">
        <v>7</v>
      </c>
      <c r="BF101" s="68"/>
      <c r="BG101" s="68"/>
      <c r="BH101" s="68"/>
      <c r="BI101" s="68"/>
      <c r="BJ101" s="68"/>
      <c r="BK101" s="68"/>
      <c r="BL101" s="68"/>
    </row>
    <row r="102" spans="1:64" ht="18" customHeight="1" x14ac:dyDescent="0.2">
      <c r="A102" s="92">
        <v>0</v>
      </c>
      <c r="B102" s="92"/>
      <c r="C102" s="92"/>
      <c r="D102" s="92"/>
      <c r="E102" s="92"/>
      <c r="F102" s="92"/>
      <c r="G102" s="93" t="s">
        <v>50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96"/>
      <c r="AA102" s="96"/>
      <c r="AB102" s="96"/>
      <c r="AC102" s="96"/>
      <c r="AD102" s="96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93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</row>
    <row r="103" spans="1:64" ht="51.75" customHeight="1" x14ac:dyDescent="0.2">
      <c r="A103" s="84"/>
      <c r="B103" s="84"/>
      <c r="C103" s="84"/>
      <c r="D103" s="84"/>
      <c r="E103" s="84"/>
      <c r="F103" s="84"/>
      <c r="G103" s="85" t="s">
        <v>102</v>
      </c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4"/>
      <c r="Z103" s="88" t="s">
        <v>51</v>
      </c>
      <c r="AA103" s="88"/>
      <c r="AB103" s="88"/>
      <c r="AC103" s="88"/>
      <c r="AD103" s="88"/>
      <c r="AE103" s="89" t="s">
        <v>67</v>
      </c>
      <c r="AF103" s="90"/>
      <c r="AG103" s="90"/>
      <c r="AH103" s="90"/>
      <c r="AI103" s="90"/>
      <c r="AJ103" s="90"/>
      <c r="AK103" s="90"/>
      <c r="AL103" s="90"/>
      <c r="AM103" s="90"/>
      <c r="AN103" s="91"/>
      <c r="AO103" s="79">
        <v>383798</v>
      </c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>
        <f>AO103+AW103</f>
        <v>383798</v>
      </c>
      <c r="BF103" s="79"/>
      <c r="BG103" s="79"/>
      <c r="BH103" s="79"/>
      <c r="BI103" s="79"/>
      <c r="BJ103" s="79"/>
      <c r="BK103" s="79"/>
      <c r="BL103" s="79"/>
    </row>
    <row r="104" spans="1:64" ht="51.75" customHeight="1" x14ac:dyDescent="0.2">
      <c r="A104" s="84"/>
      <c r="B104" s="84"/>
      <c r="C104" s="84"/>
      <c r="D104" s="84"/>
      <c r="E104" s="84"/>
      <c r="F104" s="84"/>
      <c r="G104" s="85" t="s">
        <v>103</v>
      </c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7"/>
      <c r="Z104" s="88" t="s">
        <v>52</v>
      </c>
      <c r="AA104" s="88"/>
      <c r="AB104" s="88"/>
      <c r="AC104" s="88"/>
      <c r="AD104" s="88"/>
      <c r="AE104" s="89" t="s">
        <v>104</v>
      </c>
      <c r="AF104" s="90"/>
      <c r="AG104" s="90"/>
      <c r="AH104" s="90"/>
      <c r="AI104" s="90"/>
      <c r="AJ104" s="90"/>
      <c r="AK104" s="90"/>
      <c r="AL104" s="90"/>
      <c r="AM104" s="90"/>
      <c r="AN104" s="91"/>
      <c r="AO104" s="101">
        <v>2</v>
      </c>
      <c r="AP104" s="101"/>
      <c r="AQ104" s="101"/>
      <c r="AR104" s="101"/>
      <c r="AS104" s="101"/>
      <c r="AT104" s="101"/>
      <c r="AU104" s="101"/>
      <c r="AV104" s="101"/>
      <c r="AW104" s="83"/>
      <c r="AX104" s="83"/>
      <c r="AY104" s="83"/>
      <c r="AZ104" s="83"/>
      <c r="BA104" s="83"/>
      <c r="BB104" s="83"/>
      <c r="BC104" s="83"/>
      <c r="BD104" s="83"/>
      <c r="BE104" s="83">
        <f>AO104+AW104</f>
        <v>2</v>
      </c>
      <c r="BF104" s="83"/>
      <c r="BG104" s="83"/>
      <c r="BH104" s="83"/>
      <c r="BI104" s="83"/>
      <c r="BJ104" s="83"/>
      <c r="BK104" s="83"/>
      <c r="BL104" s="83"/>
    </row>
    <row r="105" spans="1:64" ht="20.25" customHeight="1" x14ac:dyDescent="0.2">
      <c r="A105" s="92">
        <v>0</v>
      </c>
      <c r="B105" s="92"/>
      <c r="C105" s="92"/>
      <c r="D105" s="92"/>
      <c r="E105" s="92"/>
      <c r="F105" s="92"/>
      <c r="G105" s="93" t="s">
        <v>53</v>
      </c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5"/>
      <c r="Z105" s="96"/>
      <c r="AA105" s="96"/>
      <c r="AB105" s="96"/>
      <c r="AC105" s="96"/>
      <c r="AD105" s="96"/>
      <c r="AE105" s="97"/>
      <c r="AF105" s="98"/>
      <c r="AG105" s="98"/>
      <c r="AH105" s="98"/>
      <c r="AI105" s="98"/>
      <c r="AJ105" s="98"/>
      <c r="AK105" s="98"/>
      <c r="AL105" s="98"/>
      <c r="AM105" s="98"/>
      <c r="AN105" s="99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</row>
    <row r="106" spans="1:64" ht="54" customHeight="1" x14ac:dyDescent="0.2">
      <c r="A106" s="84"/>
      <c r="B106" s="84"/>
      <c r="C106" s="84"/>
      <c r="D106" s="84"/>
      <c r="E106" s="84"/>
      <c r="F106" s="84"/>
      <c r="G106" s="85" t="s">
        <v>105</v>
      </c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7"/>
      <c r="Z106" s="88" t="s">
        <v>52</v>
      </c>
      <c r="AA106" s="88"/>
      <c r="AB106" s="88"/>
      <c r="AC106" s="88"/>
      <c r="AD106" s="88"/>
      <c r="AE106" s="89" t="s">
        <v>68</v>
      </c>
      <c r="AF106" s="90"/>
      <c r="AG106" s="90"/>
      <c r="AH106" s="90"/>
      <c r="AI106" s="90"/>
      <c r="AJ106" s="90"/>
      <c r="AK106" s="90"/>
      <c r="AL106" s="90"/>
      <c r="AM106" s="90"/>
      <c r="AN106" s="91"/>
      <c r="AO106" s="112">
        <v>2</v>
      </c>
      <c r="AP106" s="112"/>
      <c r="AQ106" s="112"/>
      <c r="AR106" s="112"/>
      <c r="AS106" s="112"/>
      <c r="AT106" s="112"/>
      <c r="AU106" s="112"/>
      <c r="AV106" s="112"/>
      <c r="AW106" s="83"/>
      <c r="AX106" s="83"/>
      <c r="AY106" s="83"/>
      <c r="AZ106" s="83"/>
      <c r="BA106" s="83"/>
      <c r="BB106" s="83"/>
      <c r="BC106" s="83"/>
      <c r="BD106" s="83"/>
      <c r="BE106" s="83">
        <f>AO106+AW106</f>
        <v>2</v>
      </c>
      <c r="BF106" s="83"/>
      <c r="BG106" s="83"/>
      <c r="BH106" s="83"/>
      <c r="BI106" s="83"/>
      <c r="BJ106" s="83"/>
      <c r="BK106" s="83"/>
      <c r="BL106" s="83"/>
    </row>
    <row r="107" spans="1:64" ht="18.75" customHeight="1" x14ac:dyDescent="0.2">
      <c r="A107" s="92">
        <v>0</v>
      </c>
      <c r="B107" s="92"/>
      <c r="C107" s="92"/>
      <c r="D107" s="92"/>
      <c r="E107" s="92"/>
      <c r="F107" s="92"/>
      <c r="G107" s="93" t="s">
        <v>54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5"/>
      <c r="Z107" s="96"/>
      <c r="AA107" s="96"/>
      <c r="AB107" s="96"/>
      <c r="AC107" s="96"/>
      <c r="AD107" s="96"/>
      <c r="AE107" s="97"/>
      <c r="AF107" s="98"/>
      <c r="AG107" s="98"/>
      <c r="AH107" s="98"/>
      <c r="AI107" s="98"/>
      <c r="AJ107" s="98"/>
      <c r="AK107" s="98"/>
      <c r="AL107" s="98"/>
      <c r="AM107" s="98"/>
      <c r="AN107" s="99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</row>
    <row r="108" spans="1:64" ht="54.75" customHeight="1" x14ac:dyDescent="0.2">
      <c r="A108" s="84"/>
      <c r="B108" s="84"/>
      <c r="C108" s="84"/>
      <c r="D108" s="84"/>
      <c r="E108" s="84"/>
      <c r="F108" s="84"/>
      <c r="G108" s="73" t="s">
        <v>106</v>
      </c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5"/>
      <c r="Z108" s="88" t="s">
        <v>51</v>
      </c>
      <c r="AA108" s="88"/>
      <c r="AB108" s="88"/>
      <c r="AC108" s="88"/>
      <c r="AD108" s="88"/>
      <c r="AE108" s="89" t="s">
        <v>69</v>
      </c>
      <c r="AF108" s="90"/>
      <c r="AG108" s="90"/>
      <c r="AH108" s="90"/>
      <c r="AI108" s="90"/>
      <c r="AJ108" s="90"/>
      <c r="AK108" s="90"/>
      <c r="AL108" s="90"/>
      <c r="AM108" s="90"/>
      <c r="AN108" s="91"/>
      <c r="AO108" s="79">
        <f>AO103/AO106</f>
        <v>191899</v>
      </c>
      <c r="AP108" s="79"/>
      <c r="AQ108" s="79"/>
      <c r="AR108" s="79"/>
      <c r="AS108" s="79"/>
      <c r="AT108" s="79"/>
      <c r="AU108" s="79"/>
      <c r="AV108" s="79"/>
      <c r="AW108" s="79"/>
      <c r="AX108" s="79"/>
      <c r="AY108" s="79"/>
      <c r="AZ108" s="79"/>
      <c r="BA108" s="79"/>
      <c r="BB108" s="79"/>
      <c r="BC108" s="79"/>
      <c r="BD108" s="79"/>
      <c r="BE108" s="79">
        <f>AO108+AW108</f>
        <v>191899</v>
      </c>
      <c r="BF108" s="79"/>
      <c r="BG108" s="79"/>
      <c r="BH108" s="79"/>
      <c r="BI108" s="79"/>
      <c r="BJ108" s="79"/>
      <c r="BK108" s="79"/>
      <c r="BL108" s="79"/>
    </row>
    <row r="109" spans="1:64" ht="18.75" customHeight="1" x14ac:dyDescent="0.2">
      <c r="A109" s="92">
        <v>0</v>
      </c>
      <c r="B109" s="92"/>
      <c r="C109" s="92"/>
      <c r="D109" s="92"/>
      <c r="E109" s="92"/>
      <c r="F109" s="92"/>
      <c r="G109" s="93" t="s">
        <v>55</v>
      </c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5"/>
      <c r="Z109" s="96"/>
      <c r="AA109" s="96"/>
      <c r="AB109" s="96"/>
      <c r="AC109" s="96"/>
      <c r="AD109" s="96"/>
      <c r="AE109" s="97"/>
      <c r="AF109" s="98"/>
      <c r="AG109" s="98"/>
      <c r="AH109" s="98"/>
      <c r="AI109" s="98"/>
      <c r="AJ109" s="98"/>
      <c r="AK109" s="98"/>
      <c r="AL109" s="98"/>
      <c r="AM109" s="98"/>
      <c r="AN109" s="99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</row>
    <row r="110" spans="1:64" ht="70.5" customHeight="1" x14ac:dyDescent="0.2">
      <c r="A110" s="84">
        <v>0</v>
      </c>
      <c r="B110" s="84"/>
      <c r="C110" s="84"/>
      <c r="D110" s="84"/>
      <c r="E110" s="84"/>
      <c r="F110" s="84"/>
      <c r="G110" s="85" t="s">
        <v>107</v>
      </c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7"/>
      <c r="Z110" s="88" t="s">
        <v>56</v>
      </c>
      <c r="AA110" s="88"/>
      <c r="AB110" s="88"/>
      <c r="AC110" s="88"/>
      <c r="AD110" s="88"/>
      <c r="AE110" s="89" t="s">
        <v>69</v>
      </c>
      <c r="AF110" s="90"/>
      <c r="AG110" s="90"/>
      <c r="AH110" s="90"/>
      <c r="AI110" s="90"/>
      <c r="AJ110" s="90"/>
      <c r="AK110" s="90"/>
      <c r="AL110" s="90"/>
      <c r="AM110" s="90"/>
      <c r="AN110" s="91"/>
      <c r="AO110" s="79">
        <f>AO106/AO104*100</f>
        <v>100</v>
      </c>
      <c r="AP110" s="79"/>
      <c r="AQ110" s="79"/>
      <c r="AR110" s="79"/>
      <c r="AS110" s="79"/>
      <c r="AT110" s="79"/>
      <c r="AU110" s="79"/>
      <c r="AV110" s="79"/>
      <c r="AW110" s="79"/>
      <c r="AX110" s="79"/>
      <c r="AY110" s="79"/>
      <c r="AZ110" s="79"/>
      <c r="BA110" s="79"/>
      <c r="BB110" s="79"/>
      <c r="BC110" s="79"/>
      <c r="BD110" s="79"/>
      <c r="BE110" s="79">
        <f>AO110+AW110</f>
        <v>100</v>
      </c>
      <c r="BF110" s="79"/>
      <c r="BG110" s="79"/>
      <c r="BH110" s="79"/>
      <c r="BI110" s="79"/>
      <c r="BJ110" s="79"/>
      <c r="BK110" s="79"/>
      <c r="BL110" s="79"/>
    </row>
    <row r="111" spans="1:64" ht="9.75" customHeight="1" x14ac:dyDescent="0.2">
      <c r="A111" s="2"/>
      <c r="B111" s="2"/>
      <c r="C111" s="2"/>
      <c r="D111" s="2"/>
      <c r="E111" s="2"/>
      <c r="F111" s="2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49"/>
      <c r="AA111" s="49"/>
      <c r="AB111" s="49"/>
      <c r="AC111" s="49"/>
      <c r="AD111" s="49"/>
      <c r="AE111" s="49"/>
      <c r="AF111" s="50"/>
      <c r="AG111" s="50"/>
      <c r="AH111" s="50"/>
      <c r="AI111" s="50"/>
      <c r="AJ111" s="50"/>
      <c r="AK111" s="50"/>
      <c r="AL111" s="50"/>
      <c r="AM111" s="50"/>
      <c r="AN111" s="50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</row>
    <row r="112" spans="1:64" ht="33" customHeight="1" x14ac:dyDescent="0.2">
      <c r="A112" s="68" t="s">
        <v>17</v>
      </c>
      <c r="B112" s="68"/>
      <c r="C112" s="68"/>
      <c r="D112" s="68"/>
      <c r="E112" s="68"/>
      <c r="F112" s="68"/>
      <c r="G112" s="69" t="s">
        <v>30</v>
      </c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1"/>
      <c r="Z112" s="68" t="s">
        <v>2</v>
      </c>
      <c r="AA112" s="68"/>
      <c r="AB112" s="68"/>
      <c r="AC112" s="68"/>
      <c r="AD112" s="68"/>
      <c r="AE112" s="68" t="s">
        <v>1</v>
      </c>
      <c r="AF112" s="68"/>
      <c r="AG112" s="68"/>
      <c r="AH112" s="68"/>
      <c r="AI112" s="68"/>
      <c r="AJ112" s="68"/>
      <c r="AK112" s="68"/>
      <c r="AL112" s="68"/>
      <c r="AM112" s="68"/>
      <c r="AN112" s="68"/>
      <c r="AO112" s="69" t="s">
        <v>18</v>
      </c>
      <c r="AP112" s="70"/>
      <c r="AQ112" s="70"/>
      <c r="AR112" s="70"/>
      <c r="AS112" s="70"/>
      <c r="AT112" s="70"/>
      <c r="AU112" s="70"/>
      <c r="AV112" s="71"/>
      <c r="AW112" s="69" t="s">
        <v>19</v>
      </c>
      <c r="AX112" s="70"/>
      <c r="AY112" s="70"/>
      <c r="AZ112" s="70"/>
      <c r="BA112" s="70"/>
      <c r="BB112" s="70"/>
      <c r="BC112" s="70"/>
      <c r="BD112" s="71"/>
      <c r="BE112" s="69" t="s">
        <v>16</v>
      </c>
      <c r="BF112" s="70"/>
      <c r="BG112" s="70"/>
      <c r="BH112" s="70"/>
      <c r="BI112" s="70"/>
      <c r="BJ112" s="70"/>
      <c r="BK112" s="70"/>
      <c r="BL112" s="71"/>
    </row>
    <row r="113" spans="1:64" ht="18" customHeight="1" x14ac:dyDescent="0.2">
      <c r="A113" s="68">
        <v>1</v>
      </c>
      <c r="B113" s="68"/>
      <c r="C113" s="68"/>
      <c r="D113" s="68"/>
      <c r="E113" s="68"/>
      <c r="F113" s="68"/>
      <c r="G113" s="69">
        <v>2</v>
      </c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1"/>
      <c r="Z113" s="68">
        <v>3</v>
      </c>
      <c r="AA113" s="68"/>
      <c r="AB113" s="68"/>
      <c r="AC113" s="68"/>
      <c r="AD113" s="68"/>
      <c r="AE113" s="68">
        <v>4</v>
      </c>
      <c r="AF113" s="68"/>
      <c r="AG113" s="68"/>
      <c r="AH113" s="68"/>
      <c r="AI113" s="68"/>
      <c r="AJ113" s="68"/>
      <c r="AK113" s="68"/>
      <c r="AL113" s="68"/>
      <c r="AM113" s="68"/>
      <c r="AN113" s="68"/>
      <c r="AO113" s="68">
        <v>5</v>
      </c>
      <c r="AP113" s="68"/>
      <c r="AQ113" s="68"/>
      <c r="AR113" s="68"/>
      <c r="AS113" s="68"/>
      <c r="AT113" s="68"/>
      <c r="AU113" s="68"/>
      <c r="AV113" s="68"/>
      <c r="AW113" s="68">
        <v>6</v>
      </c>
      <c r="AX113" s="68"/>
      <c r="AY113" s="68"/>
      <c r="AZ113" s="68"/>
      <c r="BA113" s="68"/>
      <c r="BB113" s="68"/>
      <c r="BC113" s="68"/>
      <c r="BD113" s="68"/>
      <c r="BE113" s="68">
        <v>7</v>
      </c>
      <c r="BF113" s="68"/>
      <c r="BG113" s="68"/>
      <c r="BH113" s="68"/>
      <c r="BI113" s="68"/>
      <c r="BJ113" s="68"/>
      <c r="BK113" s="68"/>
      <c r="BL113" s="68"/>
    </row>
    <row r="114" spans="1:64" ht="18" customHeight="1" x14ac:dyDescent="0.2">
      <c r="A114" s="69"/>
      <c r="B114" s="70"/>
      <c r="C114" s="70"/>
      <c r="D114" s="70"/>
      <c r="E114" s="70"/>
      <c r="F114" s="71"/>
      <c r="G114" s="109" t="s">
        <v>117</v>
      </c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1"/>
      <c r="AO114" s="69"/>
      <c r="AP114" s="70"/>
      <c r="AQ114" s="70"/>
      <c r="AR114" s="70"/>
      <c r="AS114" s="70"/>
      <c r="AT114" s="70"/>
      <c r="AU114" s="70"/>
      <c r="AV114" s="71"/>
      <c r="AW114" s="69"/>
      <c r="AX114" s="70"/>
      <c r="AY114" s="70"/>
      <c r="AZ114" s="70"/>
      <c r="BA114" s="70"/>
      <c r="BB114" s="70"/>
      <c r="BC114" s="70"/>
      <c r="BD114" s="71"/>
      <c r="BE114" s="69"/>
      <c r="BF114" s="70"/>
      <c r="BG114" s="70"/>
      <c r="BH114" s="70"/>
      <c r="BI114" s="70"/>
      <c r="BJ114" s="70"/>
      <c r="BK114" s="70"/>
      <c r="BL114" s="71"/>
    </row>
    <row r="115" spans="1:64" ht="18" customHeight="1" x14ac:dyDescent="0.2">
      <c r="A115" s="92">
        <v>0</v>
      </c>
      <c r="B115" s="92"/>
      <c r="C115" s="92"/>
      <c r="D115" s="92"/>
      <c r="E115" s="92"/>
      <c r="F115" s="92"/>
      <c r="G115" s="93" t="s">
        <v>50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96"/>
      <c r="AA115" s="96"/>
      <c r="AB115" s="96"/>
      <c r="AC115" s="96"/>
      <c r="AD115" s="96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93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100"/>
    </row>
    <row r="116" spans="1:64" ht="22.5" customHeight="1" x14ac:dyDescent="0.2">
      <c r="A116" s="84">
        <v>0</v>
      </c>
      <c r="B116" s="84"/>
      <c r="C116" s="84"/>
      <c r="D116" s="84"/>
      <c r="E116" s="84"/>
      <c r="F116" s="84"/>
      <c r="G116" s="85" t="s">
        <v>109</v>
      </c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7"/>
      <c r="Z116" s="88" t="s">
        <v>51</v>
      </c>
      <c r="AA116" s="88"/>
      <c r="AB116" s="88"/>
      <c r="AC116" s="88"/>
      <c r="AD116" s="88"/>
      <c r="AE116" s="89" t="s">
        <v>67</v>
      </c>
      <c r="AF116" s="90"/>
      <c r="AG116" s="90"/>
      <c r="AH116" s="90"/>
      <c r="AI116" s="90"/>
      <c r="AJ116" s="90"/>
      <c r="AK116" s="90"/>
      <c r="AL116" s="90"/>
      <c r="AM116" s="90"/>
      <c r="AN116" s="91"/>
      <c r="AO116" s="79">
        <f>150000+150000</f>
        <v>300000</v>
      </c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>
        <f>AO116+AW116</f>
        <v>300000</v>
      </c>
      <c r="BF116" s="79"/>
      <c r="BG116" s="79"/>
      <c r="BH116" s="79"/>
      <c r="BI116" s="79"/>
      <c r="BJ116" s="79"/>
      <c r="BK116" s="79"/>
      <c r="BL116" s="79"/>
    </row>
    <row r="117" spans="1:64" ht="36.75" customHeight="1" x14ac:dyDescent="0.2">
      <c r="A117" s="84">
        <v>0</v>
      </c>
      <c r="B117" s="84"/>
      <c r="C117" s="84"/>
      <c r="D117" s="84"/>
      <c r="E117" s="84"/>
      <c r="F117" s="84"/>
      <c r="G117" s="85" t="s">
        <v>110</v>
      </c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7"/>
      <c r="Z117" s="88" t="s">
        <v>52</v>
      </c>
      <c r="AA117" s="88"/>
      <c r="AB117" s="88"/>
      <c r="AC117" s="88"/>
      <c r="AD117" s="88"/>
      <c r="AE117" s="103" t="s">
        <v>118</v>
      </c>
      <c r="AF117" s="104"/>
      <c r="AG117" s="104"/>
      <c r="AH117" s="104"/>
      <c r="AI117" s="104"/>
      <c r="AJ117" s="104"/>
      <c r="AK117" s="104"/>
      <c r="AL117" s="104"/>
      <c r="AM117" s="104"/>
      <c r="AN117" s="105"/>
      <c r="AO117" s="101">
        <v>30</v>
      </c>
      <c r="AP117" s="101"/>
      <c r="AQ117" s="101"/>
      <c r="AR117" s="101"/>
      <c r="AS117" s="101"/>
      <c r="AT117" s="101"/>
      <c r="AU117" s="101"/>
      <c r="AV117" s="101"/>
      <c r="AW117" s="83"/>
      <c r="AX117" s="83"/>
      <c r="AY117" s="83"/>
      <c r="AZ117" s="83"/>
      <c r="BA117" s="83"/>
      <c r="BB117" s="83"/>
      <c r="BC117" s="83"/>
      <c r="BD117" s="83"/>
      <c r="BE117" s="83">
        <f>AO117+AW117</f>
        <v>30</v>
      </c>
      <c r="BF117" s="83"/>
      <c r="BG117" s="83"/>
      <c r="BH117" s="83"/>
      <c r="BI117" s="83"/>
      <c r="BJ117" s="83"/>
      <c r="BK117" s="83"/>
      <c r="BL117" s="83"/>
    </row>
    <row r="118" spans="1:64" ht="22.5" customHeight="1" x14ac:dyDescent="0.2">
      <c r="A118" s="92">
        <v>0</v>
      </c>
      <c r="B118" s="92"/>
      <c r="C118" s="92"/>
      <c r="D118" s="92"/>
      <c r="E118" s="92"/>
      <c r="F118" s="92"/>
      <c r="G118" s="93" t="s">
        <v>53</v>
      </c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5"/>
      <c r="Z118" s="96"/>
      <c r="AA118" s="96"/>
      <c r="AB118" s="96"/>
      <c r="AC118" s="96"/>
      <c r="AD118" s="96"/>
      <c r="AE118" s="97"/>
      <c r="AF118" s="98"/>
      <c r="AG118" s="98"/>
      <c r="AH118" s="98"/>
      <c r="AI118" s="98"/>
      <c r="AJ118" s="98"/>
      <c r="AK118" s="98"/>
      <c r="AL118" s="98"/>
      <c r="AM118" s="98"/>
      <c r="AN118" s="99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</row>
    <row r="119" spans="1:64" ht="36.75" customHeight="1" x14ac:dyDescent="0.2">
      <c r="A119" s="84"/>
      <c r="B119" s="84"/>
      <c r="C119" s="84"/>
      <c r="D119" s="84"/>
      <c r="E119" s="84"/>
      <c r="F119" s="84"/>
      <c r="G119" s="85" t="s">
        <v>111</v>
      </c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7"/>
      <c r="Z119" s="88" t="s">
        <v>52</v>
      </c>
      <c r="AA119" s="88"/>
      <c r="AB119" s="88"/>
      <c r="AC119" s="88"/>
      <c r="AD119" s="88"/>
      <c r="AE119" s="89" t="s">
        <v>68</v>
      </c>
      <c r="AF119" s="90"/>
      <c r="AG119" s="90"/>
      <c r="AH119" s="90"/>
      <c r="AI119" s="90"/>
      <c r="AJ119" s="90"/>
      <c r="AK119" s="90"/>
      <c r="AL119" s="90"/>
      <c r="AM119" s="90"/>
      <c r="AN119" s="91"/>
      <c r="AO119" s="101">
        <f>9+10</f>
        <v>19</v>
      </c>
      <c r="AP119" s="101"/>
      <c r="AQ119" s="101"/>
      <c r="AR119" s="101"/>
      <c r="AS119" s="101"/>
      <c r="AT119" s="101"/>
      <c r="AU119" s="101"/>
      <c r="AV119" s="101"/>
      <c r="AW119" s="83"/>
      <c r="AX119" s="83"/>
      <c r="AY119" s="83"/>
      <c r="AZ119" s="83"/>
      <c r="BA119" s="83"/>
      <c r="BB119" s="83"/>
      <c r="BC119" s="83"/>
      <c r="BD119" s="83"/>
      <c r="BE119" s="83">
        <f>AO119+AW119</f>
        <v>19</v>
      </c>
      <c r="BF119" s="83"/>
      <c r="BG119" s="83"/>
      <c r="BH119" s="83"/>
      <c r="BI119" s="83"/>
      <c r="BJ119" s="83"/>
      <c r="BK119" s="83"/>
      <c r="BL119" s="83"/>
    </row>
    <row r="120" spans="1:64" ht="21" customHeight="1" x14ac:dyDescent="0.2">
      <c r="A120" s="92">
        <v>0</v>
      </c>
      <c r="B120" s="92"/>
      <c r="C120" s="92"/>
      <c r="D120" s="92"/>
      <c r="E120" s="92"/>
      <c r="F120" s="92"/>
      <c r="G120" s="93" t="s">
        <v>54</v>
      </c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5"/>
      <c r="Z120" s="96"/>
      <c r="AA120" s="96"/>
      <c r="AB120" s="96"/>
      <c r="AC120" s="96"/>
      <c r="AD120" s="96"/>
      <c r="AE120" s="97"/>
      <c r="AF120" s="98"/>
      <c r="AG120" s="98"/>
      <c r="AH120" s="98"/>
      <c r="AI120" s="98"/>
      <c r="AJ120" s="98"/>
      <c r="AK120" s="98"/>
      <c r="AL120" s="98"/>
      <c r="AM120" s="98"/>
      <c r="AN120" s="99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</row>
    <row r="121" spans="1:64" ht="19.5" customHeight="1" x14ac:dyDescent="0.2">
      <c r="A121" s="84">
        <v>0</v>
      </c>
      <c r="B121" s="84"/>
      <c r="C121" s="84"/>
      <c r="D121" s="84"/>
      <c r="E121" s="84"/>
      <c r="F121" s="84"/>
      <c r="G121" s="85" t="s">
        <v>112</v>
      </c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7"/>
      <c r="Z121" s="88" t="s">
        <v>51</v>
      </c>
      <c r="AA121" s="88"/>
      <c r="AB121" s="88"/>
      <c r="AC121" s="88"/>
      <c r="AD121" s="88"/>
      <c r="AE121" s="89" t="s">
        <v>69</v>
      </c>
      <c r="AF121" s="90"/>
      <c r="AG121" s="90"/>
      <c r="AH121" s="90"/>
      <c r="AI121" s="90"/>
      <c r="AJ121" s="90"/>
      <c r="AK121" s="90"/>
      <c r="AL121" s="90"/>
      <c r="AM121" s="90"/>
      <c r="AN121" s="91"/>
      <c r="AO121" s="79">
        <f>AO116/AO119</f>
        <v>15789.473684210527</v>
      </c>
      <c r="AP121" s="79"/>
      <c r="AQ121" s="79"/>
      <c r="AR121" s="79"/>
      <c r="AS121" s="79"/>
      <c r="AT121" s="79"/>
      <c r="AU121" s="79"/>
      <c r="AV121" s="79"/>
      <c r="AW121" s="79"/>
      <c r="AX121" s="79"/>
      <c r="AY121" s="79"/>
      <c r="AZ121" s="79"/>
      <c r="BA121" s="79"/>
      <c r="BB121" s="79"/>
      <c r="BC121" s="79"/>
      <c r="BD121" s="79"/>
      <c r="BE121" s="79">
        <f>AO121+AW121</f>
        <v>15789.473684210527</v>
      </c>
      <c r="BF121" s="79"/>
      <c r="BG121" s="79"/>
      <c r="BH121" s="79"/>
      <c r="BI121" s="79"/>
      <c r="BJ121" s="79"/>
      <c r="BK121" s="79"/>
      <c r="BL121" s="79"/>
    </row>
    <row r="122" spans="1:64" ht="21.75" customHeight="1" x14ac:dyDescent="0.2">
      <c r="A122" s="92">
        <v>0</v>
      </c>
      <c r="B122" s="92"/>
      <c r="C122" s="92"/>
      <c r="D122" s="92"/>
      <c r="E122" s="92"/>
      <c r="F122" s="92"/>
      <c r="G122" s="93" t="s">
        <v>55</v>
      </c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5"/>
      <c r="Z122" s="96"/>
      <c r="AA122" s="96"/>
      <c r="AB122" s="96"/>
      <c r="AC122" s="96"/>
      <c r="AD122" s="96"/>
      <c r="AE122" s="97"/>
      <c r="AF122" s="98"/>
      <c r="AG122" s="98"/>
      <c r="AH122" s="98"/>
      <c r="AI122" s="98"/>
      <c r="AJ122" s="98"/>
      <c r="AK122" s="98"/>
      <c r="AL122" s="98"/>
      <c r="AM122" s="98"/>
      <c r="AN122" s="99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  <c r="BG122" s="100"/>
      <c r="BH122" s="100"/>
      <c r="BI122" s="100"/>
      <c r="BJ122" s="100"/>
      <c r="BK122" s="100"/>
      <c r="BL122" s="100"/>
    </row>
    <row r="123" spans="1:64" ht="38.25" customHeight="1" x14ac:dyDescent="0.2">
      <c r="A123" s="84">
        <v>0</v>
      </c>
      <c r="B123" s="84"/>
      <c r="C123" s="84"/>
      <c r="D123" s="84"/>
      <c r="E123" s="84"/>
      <c r="F123" s="84"/>
      <c r="G123" s="85" t="s">
        <v>113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7"/>
      <c r="Z123" s="88" t="s">
        <v>56</v>
      </c>
      <c r="AA123" s="88"/>
      <c r="AB123" s="88"/>
      <c r="AC123" s="88"/>
      <c r="AD123" s="88"/>
      <c r="AE123" s="89" t="s">
        <v>69</v>
      </c>
      <c r="AF123" s="90"/>
      <c r="AG123" s="90"/>
      <c r="AH123" s="90"/>
      <c r="AI123" s="90"/>
      <c r="AJ123" s="90"/>
      <c r="AK123" s="90"/>
      <c r="AL123" s="90"/>
      <c r="AM123" s="90"/>
      <c r="AN123" s="91"/>
      <c r="AO123" s="79">
        <f>AO119/AO117*100</f>
        <v>63.333333333333329</v>
      </c>
      <c r="AP123" s="79"/>
      <c r="AQ123" s="79"/>
      <c r="AR123" s="79"/>
      <c r="AS123" s="79"/>
      <c r="AT123" s="79"/>
      <c r="AU123" s="79"/>
      <c r="AV123" s="79"/>
      <c r="AW123" s="79"/>
      <c r="AX123" s="79"/>
      <c r="AY123" s="79"/>
      <c r="AZ123" s="79"/>
      <c r="BA123" s="79"/>
      <c r="BB123" s="79"/>
      <c r="BC123" s="79"/>
      <c r="BD123" s="79"/>
      <c r="BE123" s="79">
        <f>AO123+AW123</f>
        <v>63.333333333333329</v>
      </c>
      <c r="BF123" s="79"/>
      <c r="BG123" s="79"/>
      <c r="BH123" s="79"/>
      <c r="BI123" s="79"/>
      <c r="BJ123" s="79"/>
      <c r="BK123" s="79"/>
      <c r="BL123" s="79"/>
    </row>
    <row r="124" spans="1:64" ht="10.5" customHeight="1" x14ac:dyDescent="0.2">
      <c r="A124" s="2"/>
      <c r="B124" s="2"/>
      <c r="C124" s="2"/>
      <c r="D124" s="2"/>
      <c r="E124" s="2"/>
      <c r="F124" s="2"/>
      <c r="G124" s="47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9"/>
      <c r="AA124" s="49"/>
      <c r="AB124" s="49"/>
      <c r="AC124" s="49"/>
      <c r="AD124" s="49"/>
      <c r="AE124" s="49"/>
      <c r="AF124" s="50"/>
      <c r="AG124" s="50"/>
      <c r="AH124" s="50"/>
      <c r="AI124" s="50"/>
      <c r="AJ124" s="50"/>
      <c r="AK124" s="50"/>
      <c r="AL124" s="50"/>
      <c r="AM124" s="50"/>
      <c r="AN124" s="50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</row>
    <row r="125" spans="1:64" ht="10.5" customHeight="1" x14ac:dyDescent="0.2">
      <c r="A125" s="2"/>
      <c r="B125" s="2"/>
      <c r="C125" s="2"/>
      <c r="D125" s="2"/>
      <c r="E125" s="2"/>
      <c r="F125" s="2"/>
      <c r="G125" s="47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9"/>
      <c r="AA125" s="49"/>
      <c r="AB125" s="49"/>
      <c r="AC125" s="49"/>
      <c r="AD125" s="49"/>
      <c r="AE125" s="49"/>
      <c r="AF125" s="50"/>
      <c r="AG125" s="50"/>
      <c r="AH125" s="50"/>
      <c r="AI125" s="50"/>
      <c r="AJ125" s="50"/>
      <c r="AK125" s="50"/>
      <c r="AL125" s="50"/>
      <c r="AM125" s="50"/>
      <c r="AN125" s="50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</row>
    <row r="126" spans="1:64" ht="31.5" customHeight="1" x14ac:dyDescent="0.25">
      <c r="A126" s="176" t="s">
        <v>122</v>
      </c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89"/>
      <c r="X126" s="189"/>
      <c r="Y126" s="189"/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55"/>
      <c r="AO126" s="172" t="s">
        <v>123</v>
      </c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</row>
    <row r="127" spans="1:64" ht="15.75" customHeight="1" x14ac:dyDescent="0.2">
      <c r="W127" s="177" t="s">
        <v>5</v>
      </c>
      <c r="X127" s="177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  <c r="AM127" s="177"/>
      <c r="AO127" s="173" t="s">
        <v>74</v>
      </c>
      <c r="AP127" s="173"/>
      <c r="AQ127" s="173"/>
      <c r="AR127" s="173"/>
      <c r="AS127" s="173"/>
      <c r="AT127" s="173"/>
      <c r="AU127" s="173"/>
      <c r="AV127" s="173"/>
      <c r="AW127" s="173"/>
      <c r="AX127" s="173"/>
      <c r="AY127" s="173"/>
      <c r="AZ127" s="173"/>
      <c r="BA127" s="173"/>
      <c r="BB127" s="173"/>
      <c r="BC127" s="173"/>
      <c r="BD127" s="173"/>
      <c r="BE127" s="173"/>
      <c r="BF127" s="173"/>
      <c r="BG127" s="173"/>
    </row>
    <row r="128" spans="1:64" ht="15.75" customHeight="1" x14ac:dyDescent="0.2">
      <c r="A128" s="183" t="s">
        <v>3</v>
      </c>
      <c r="B128" s="183"/>
      <c r="C128" s="183"/>
      <c r="D128" s="183"/>
      <c r="E128" s="183"/>
      <c r="F128" s="183"/>
    </row>
    <row r="129" spans="1:59" ht="18.75" customHeight="1" x14ac:dyDescent="0.25">
      <c r="A129" s="184" t="s">
        <v>59</v>
      </c>
      <c r="B129" s="184"/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</row>
    <row r="130" spans="1:59" ht="15" x14ac:dyDescent="0.25">
      <c r="A130" s="185" t="s">
        <v>33</v>
      </c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</row>
    <row r="131" spans="1:59" ht="10.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</row>
    <row r="132" spans="1:59" ht="17.25" customHeight="1" x14ac:dyDescent="0.25">
      <c r="A132" s="181" t="s">
        <v>79</v>
      </c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54"/>
      <c r="X132" s="54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4"/>
      <c r="AM132" s="54"/>
      <c r="AN132" s="7"/>
      <c r="AO132" s="174" t="s">
        <v>80</v>
      </c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</row>
    <row r="133" spans="1:59" x14ac:dyDescent="0.2">
      <c r="Y133" s="130" t="s">
        <v>5</v>
      </c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56"/>
      <c r="AM133" s="56"/>
      <c r="AO133" s="173" t="s">
        <v>74</v>
      </c>
      <c r="AP133" s="173"/>
      <c r="AQ133" s="173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73"/>
      <c r="BB133" s="173"/>
      <c r="BC133" s="173"/>
      <c r="BD133" s="173"/>
      <c r="BE133" s="173"/>
      <c r="BF133" s="173"/>
      <c r="BG133" s="173"/>
    </row>
    <row r="134" spans="1:59" ht="18" customHeight="1" x14ac:dyDescent="0.25">
      <c r="A134" s="179">
        <f>AO7</f>
        <v>45925</v>
      </c>
      <c r="B134" s="180"/>
      <c r="C134" s="180"/>
      <c r="D134" s="180"/>
      <c r="E134" s="180"/>
      <c r="F134" s="180"/>
      <c r="G134" s="180"/>
      <c r="H134" s="180"/>
    </row>
    <row r="135" spans="1:59" x14ac:dyDescent="0.2">
      <c r="A135" s="178" t="s">
        <v>31</v>
      </c>
      <c r="B135" s="178"/>
      <c r="C135" s="178"/>
      <c r="D135" s="178"/>
      <c r="E135" s="178"/>
      <c r="F135" s="178"/>
      <c r="G135" s="178"/>
      <c r="H135" s="178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59" x14ac:dyDescent="0.2">
      <c r="A136" s="23" t="s">
        <v>32</v>
      </c>
    </row>
    <row r="140" spans="1:59" x14ac:dyDescent="0.2">
      <c r="AP140" s="1" t="s">
        <v>58</v>
      </c>
    </row>
  </sheetData>
  <mergeCells count="521">
    <mergeCell ref="W126:AM126"/>
    <mergeCell ref="A93:F93"/>
    <mergeCell ref="A96:F96"/>
    <mergeCell ref="G96:Y96"/>
    <mergeCell ref="Z96:AD96"/>
    <mergeCell ref="AE96:AN96"/>
    <mergeCell ref="A95:F95"/>
    <mergeCell ref="Z104:AD104"/>
    <mergeCell ref="AE104:AN104"/>
    <mergeCell ref="A105:F105"/>
    <mergeCell ref="G93:Y93"/>
    <mergeCell ref="Z94:AD94"/>
    <mergeCell ref="AE94:AN94"/>
    <mergeCell ref="AO94:AV94"/>
    <mergeCell ref="AO78:AV78"/>
    <mergeCell ref="G84:Y84"/>
    <mergeCell ref="AE86:AN86"/>
    <mergeCell ref="AO86:AV86"/>
    <mergeCell ref="Z84:AD84"/>
    <mergeCell ref="AO93:AV93"/>
    <mergeCell ref="Z88:AD88"/>
    <mergeCell ref="AW91:BD91"/>
    <mergeCell ref="AE93:AN93"/>
    <mergeCell ref="AE87:AN87"/>
    <mergeCell ref="AO96:AV96"/>
    <mergeCell ref="G92:Y92"/>
    <mergeCell ref="Z78:AD78"/>
    <mergeCell ref="AE78:AN78"/>
    <mergeCell ref="AE85:AN85"/>
    <mergeCell ref="Z87:AD87"/>
    <mergeCell ref="AO87:AV87"/>
    <mergeCell ref="AO90:AV90"/>
    <mergeCell ref="Z92:AD92"/>
    <mergeCell ref="AO92:AV92"/>
    <mergeCell ref="AE75:AN75"/>
    <mergeCell ref="Z75:AD75"/>
    <mergeCell ref="Z77:AD77"/>
    <mergeCell ref="G77:Y77"/>
    <mergeCell ref="G78:Y78"/>
    <mergeCell ref="AO85:AV85"/>
    <mergeCell ref="BE74:BL74"/>
    <mergeCell ref="A74:F74"/>
    <mergeCell ref="G74:Y74"/>
    <mergeCell ref="AW73:BD73"/>
    <mergeCell ref="AW74:BD74"/>
    <mergeCell ref="AB58:AI58"/>
    <mergeCell ref="AR59:AY59"/>
    <mergeCell ref="BE70:BL70"/>
    <mergeCell ref="AW71:BD71"/>
    <mergeCell ref="Z70:AD70"/>
    <mergeCell ref="A54:BL54"/>
    <mergeCell ref="D58:AA58"/>
    <mergeCell ref="AR60:AY60"/>
    <mergeCell ref="A56:C57"/>
    <mergeCell ref="AR56:AY57"/>
    <mergeCell ref="A58:C58"/>
    <mergeCell ref="AJ58:AQ58"/>
    <mergeCell ref="AR55:AY55"/>
    <mergeCell ref="D56:AA57"/>
    <mergeCell ref="AB56:AI57"/>
    <mergeCell ref="A60:C60"/>
    <mergeCell ref="AJ56:AQ57"/>
    <mergeCell ref="AR58:AY58"/>
    <mergeCell ref="AJ62:AQ62"/>
    <mergeCell ref="AR61:AY61"/>
    <mergeCell ref="AR62:AY62"/>
    <mergeCell ref="AJ59:AQ59"/>
    <mergeCell ref="A59:C59"/>
    <mergeCell ref="BE71:BL71"/>
    <mergeCell ref="AO67:AV67"/>
    <mergeCell ref="BE72:BL72"/>
    <mergeCell ref="BE69:BL69"/>
    <mergeCell ref="BE73:BL73"/>
    <mergeCell ref="AO70:AV70"/>
    <mergeCell ref="AW67:BD67"/>
    <mergeCell ref="AW72:BD72"/>
    <mergeCell ref="AW68:BD68"/>
    <mergeCell ref="AO76:AV76"/>
    <mergeCell ref="AW69:BD69"/>
    <mergeCell ref="AO73:AV73"/>
    <mergeCell ref="AW70:BD70"/>
    <mergeCell ref="AO71:AV71"/>
    <mergeCell ref="Z73:AD73"/>
    <mergeCell ref="AE73:AN73"/>
    <mergeCell ref="AE74:AN74"/>
    <mergeCell ref="Z74:AD74"/>
    <mergeCell ref="Z76:AD76"/>
    <mergeCell ref="AB63:AI63"/>
    <mergeCell ref="D63:AA63"/>
    <mergeCell ref="D59:AA59"/>
    <mergeCell ref="A67:F67"/>
    <mergeCell ref="D60:AA60"/>
    <mergeCell ref="AJ61:AQ61"/>
    <mergeCell ref="A63:C63"/>
    <mergeCell ref="AB60:AI60"/>
    <mergeCell ref="AB59:AI59"/>
    <mergeCell ref="A65:BL65"/>
    <mergeCell ref="A135:H135"/>
    <mergeCell ref="A134:H134"/>
    <mergeCell ref="A132:V132"/>
    <mergeCell ref="A128:F128"/>
    <mergeCell ref="AO133:BG133"/>
    <mergeCell ref="A129:V129"/>
    <mergeCell ref="A130:V130"/>
    <mergeCell ref="A90:F90"/>
    <mergeCell ref="G87:Y87"/>
    <mergeCell ref="AO126:BG126"/>
    <mergeCell ref="AO127:BG127"/>
    <mergeCell ref="AO132:BG132"/>
    <mergeCell ref="A126:V126"/>
    <mergeCell ref="AE92:AN92"/>
    <mergeCell ref="AW96:BD96"/>
    <mergeCell ref="Z90:AD90"/>
    <mergeCell ref="W127:AM127"/>
    <mergeCell ref="A73:F73"/>
    <mergeCell ref="G73:Y73"/>
    <mergeCell ref="A76:F76"/>
    <mergeCell ref="A75:F75"/>
    <mergeCell ref="A78:F78"/>
    <mergeCell ref="A84:F84"/>
    <mergeCell ref="G82:AN82"/>
    <mergeCell ref="A77:F77"/>
    <mergeCell ref="AE76:AN76"/>
    <mergeCell ref="G76:Y76"/>
    <mergeCell ref="A89:F89"/>
    <mergeCell ref="AE83:AN83"/>
    <mergeCell ref="A85:F85"/>
    <mergeCell ref="AK47:AR47"/>
    <mergeCell ref="AJ60:AQ60"/>
    <mergeCell ref="BE68:BL68"/>
    <mergeCell ref="A61:C61"/>
    <mergeCell ref="A62:C62"/>
    <mergeCell ref="D61:AA61"/>
    <mergeCell ref="BE67:BL67"/>
    <mergeCell ref="AR63:AY63"/>
    <mergeCell ref="A68:F68"/>
    <mergeCell ref="AE67:AN67"/>
    <mergeCell ref="AO7:AU7"/>
    <mergeCell ref="AW7:BF7"/>
    <mergeCell ref="A10:BL10"/>
    <mergeCell ref="B16:L16"/>
    <mergeCell ref="A43:AZ43"/>
    <mergeCell ref="AK52:AR52"/>
    <mergeCell ref="AC52:AJ52"/>
    <mergeCell ref="AC47:AJ47"/>
    <mergeCell ref="G29:BL29"/>
    <mergeCell ref="AO1:BL1"/>
    <mergeCell ref="AO2:BL2"/>
    <mergeCell ref="AO6:BF6"/>
    <mergeCell ref="AO4:BL4"/>
    <mergeCell ref="AO5:BL5"/>
    <mergeCell ref="AO3:BL3"/>
    <mergeCell ref="A32:BL32"/>
    <mergeCell ref="G72:Y72"/>
    <mergeCell ref="A71:F71"/>
    <mergeCell ref="AE71:AN71"/>
    <mergeCell ref="AO69:AV69"/>
    <mergeCell ref="AE68:AN68"/>
    <mergeCell ref="Z67:AD67"/>
    <mergeCell ref="A69:F69"/>
    <mergeCell ref="G69:AN69"/>
    <mergeCell ref="A70:F70"/>
    <mergeCell ref="G70:Y70"/>
    <mergeCell ref="A30:F30"/>
    <mergeCell ref="AJ63:AQ63"/>
    <mergeCell ref="G30:BL30"/>
    <mergeCell ref="D49:AB49"/>
    <mergeCell ref="A47:C47"/>
    <mergeCell ref="AS52:AZ52"/>
    <mergeCell ref="D52:AB52"/>
    <mergeCell ref="A52:C52"/>
    <mergeCell ref="AS44:AZ44"/>
    <mergeCell ref="G36:BL36"/>
    <mergeCell ref="A9:BL9"/>
    <mergeCell ref="AA18:AI18"/>
    <mergeCell ref="AU13:BB13"/>
    <mergeCell ref="N13:AS13"/>
    <mergeCell ref="B18:L18"/>
    <mergeCell ref="AU16:BB16"/>
    <mergeCell ref="B12:L12"/>
    <mergeCell ref="B13:L13"/>
    <mergeCell ref="AU12:BB12"/>
    <mergeCell ref="N12:AS12"/>
    <mergeCell ref="B15:L15"/>
    <mergeCell ref="AS21:BC21"/>
    <mergeCell ref="G28:BL28"/>
    <mergeCell ref="A24:BL24"/>
    <mergeCell ref="N16:AS16"/>
    <mergeCell ref="BE19:BL19"/>
    <mergeCell ref="AU15:BB15"/>
    <mergeCell ref="BD21:BL21"/>
    <mergeCell ref="AK18:BC18"/>
    <mergeCell ref="B19:L19"/>
    <mergeCell ref="A35:BL35"/>
    <mergeCell ref="G38:BL38"/>
    <mergeCell ref="AS48:AZ48"/>
    <mergeCell ref="A39:F39"/>
    <mergeCell ref="A48:C48"/>
    <mergeCell ref="A38:F38"/>
    <mergeCell ref="AS45:AZ46"/>
    <mergeCell ref="A37:F37"/>
    <mergeCell ref="AC48:AJ48"/>
    <mergeCell ref="D47:AB47"/>
    <mergeCell ref="AE21:AR21"/>
    <mergeCell ref="N19:Y19"/>
    <mergeCell ref="BE18:BL18"/>
    <mergeCell ref="A22:H22"/>
    <mergeCell ref="I22:S22"/>
    <mergeCell ref="AK19:BC19"/>
    <mergeCell ref="N18:Y18"/>
    <mergeCell ref="AA19:AI19"/>
    <mergeCell ref="T22:W22"/>
    <mergeCell ref="N15:AS15"/>
    <mergeCell ref="A36:F36"/>
    <mergeCell ref="G39:BL39"/>
    <mergeCell ref="A28:F28"/>
    <mergeCell ref="A29:F29"/>
    <mergeCell ref="G37:BL37"/>
    <mergeCell ref="A27:BL27"/>
    <mergeCell ref="U21:AD21"/>
    <mergeCell ref="A21:T21"/>
    <mergeCell ref="A33:BL33"/>
    <mergeCell ref="AC49:AJ49"/>
    <mergeCell ref="A49:C49"/>
    <mergeCell ref="AK49:AR49"/>
    <mergeCell ref="AS47:AZ47"/>
    <mergeCell ref="D45:AB46"/>
    <mergeCell ref="AC45:AJ46"/>
    <mergeCell ref="AK45:AR46"/>
    <mergeCell ref="AK48:AR48"/>
    <mergeCell ref="AS49:AZ49"/>
    <mergeCell ref="D48:AB48"/>
    <mergeCell ref="A25:BL25"/>
    <mergeCell ref="AE72:AN72"/>
    <mergeCell ref="Z72:AD72"/>
    <mergeCell ref="G75:Y75"/>
    <mergeCell ref="AE70:AN70"/>
    <mergeCell ref="AO72:AV72"/>
    <mergeCell ref="G67:Y67"/>
    <mergeCell ref="Z71:AD71"/>
    <mergeCell ref="AO68:AV68"/>
    <mergeCell ref="G68:Y68"/>
    <mergeCell ref="Z68:AD68"/>
    <mergeCell ref="AW75:BD75"/>
    <mergeCell ref="AO81:AV81"/>
    <mergeCell ref="AE80:AN80"/>
    <mergeCell ref="AE81:AN81"/>
    <mergeCell ref="AO77:AV77"/>
    <mergeCell ref="AE77:AN77"/>
    <mergeCell ref="AW77:BD77"/>
    <mergeCell ref="AW78:BD78"/>
    <mergeCell ref="AO75:AV75"/>
    <mergeCell ref="AE90:AN90"/>
    <mergeCell ref="G89:Y89"/>
    <mergeCell ref="BE78:BL78"/>
    <mergeCell ref="Z80:AD80"/>
    <mergeCell ref="Z81:AD81"/>
    <mergeCell ref="AW85:BD85"/>
    <mergeCell ref="AW87:BD87"/>
    <mergeCell ref="A86:F86"/>
    <mergeCell ref="G86:Y86"/>
    <mergeCell ref="Z86:AD86"/>
    <mergeCell ref="BE80:BL80"/>
    <mergeCell ref="BE81:BL81"/>
    <mergeCell ref="BE77:BL77"/>
    <mergeCell ref="AW80:BD80"/>
    <mergeCell ref="AE89:AN89"/>
    <mergeCell ref="Z83:AD83"/>
    <mergeCell ref="G88:Y88"/>
    <mergeCell ref="Z89:AD89"/>
    <mergeCell ref="Z85:AD85"/>
    <mergeCell ref="G85:Y85"/>
    <mergeCell ref="BE95:BL95"/>
    <mergeCell ref="G95:Y95"/>
    <mergeCell ref="AE95:AN95"/>
    <mergeCell ref="Z95:AD95"/>
    <mergeCell ref="A80:F80"/>
    <mergeCell ref="A83:F83"/>
    <mergeCell ref="G83:Y83"/>
    <mergeCell ref="G80:Y80"/>
    <mergeCell ref="A82:F82"/>
    <mergeCell ref="A81:F81"/>
    <mergeCell ref="BE96:BL96"/>
    <mergeCell ref="BE92:BL92"/>
    <mergeCell ref="AO82:AV82"/>
    <mergeCell ref="BE84:BL84"/>
    <mergeCell ref="BE89:BL89"/>
    <mergeCell ref="AO89:AV89"/>
    <mergeCell ref="BE85:BL85"/>
    <mergeCell ref="AW82:BD82"/>
    <mergeCell ref="AW89:BD89"/>
    <mergeCell ref="AW90:BD90"/>
    <mergeCell ref="AW92:BD92"/>
    <mergeCell ref="AW84:BD84"/>
    <mergeCell ref="BE90:BL90"/>
    <mergeCell ref="AW86:BD86"/>
    <mergeCell ref="BE86:BL86"/>
    <mergeCell ref="AW93:BD93"/>
    <mergeCell ref="A51:C51"/>
    <mergeCell ref="G71:Y71"/>
    <mergeCell ref="AO74:AV74"/>
    <mergeCell ref="AE84:AN84"/>
    <mergeCell ref="AO83:AV83"/>
    <mergeCell ref="AW83:BD83"/>
    <mergeCell ref="AO84:AV84"/>
    <mergeCell ref="AW81:BD81"/>
    <mergeCell ref="G81:Y81"/>
    <mergeCell ref="D51:AB51"/>
    <mergeCell ref="AK51:AR51"/>
    <mergeCell ref="AS51:AZ51"/>
    <mergeCell ref="AC51:AJ51"/>
    <mergeCell ref="Y133:AK133"/>
    <mergeCell ref="BE76:BL76"/>
    <mergeCell ref="BE75:BL75"/>
    <mergeCell ref="AW76:BD76"/>
    <mergeCell ref="AO80:AV80"/>
    <mergeCell ref="AO95:AV95"/>
    <mergeCell ref="AB61:AI61"/>
    <mergeCell ref="A72:F72"/>
    <mergeCell ref="BE88:BL88"/>
    <mergeCell ref="AE88:AN88"/>
    <mergeCell ref="A88:F88"/>
    <mergeCell ref="AO88:AV88"/>
    <mergeCell ref="AW88:BD88"/>
    <mergeCell ref="BE83:BL83"/>
    <mergeCell ref="BE82:BL82"/>
    <mergeCell ref="BE87:BL87"/>
    <mergeCell ref="A87:F87"/>
    <mergeCell ref="BE94:BL94"/>
    <mergeCell ref="AE91:AN91"/>
    <mergeCell ref="AO91:AV91"/>
    <mergeCell ref="Z93:AD93"/>
    <mergeCell ref="AO102:AV102"/>
    <mergeCell ref="AW95:BD95"/>
    <mergeCell ref="AE101:AN101"/>
    <mergeCell ref="AO101:AV101"/>
    <mergeCell ref="AW101:BD101"/>
    <mergeCell ref="BE93:BL93"/>
    <mergeCell ref="A92:F92"/>
    <mergeCell ref="G90:Y90"/>
    <mergeCell ref="AW102:BD102"/>
    <mergeCell ref="G97:Y97"/>
    <mergeCell ref="Z97:AD97"/>
    <mergeCell ref="AE97:AN97"/>
    <mergeCell ref="AO97:AV97"/>
    <mergeCell ref="AW97:BD97"/>
    <mergeCell ref="Z101:AD101"/>
    <mergeCell ref="AW94:BD94"/>
    <mergeCell ref="A104:F104"/>
    <mergeCell ref="AW103:BD103"/>
    <mergeCell ref="BE103:BL103"/>
    <mergeCell ref="BE97:BL97"/>
    <mergeCell ref="A99:F99"/>
    <mergeCell ref="G99:BD99"/>
    <mergeCell ref="BE99:BL99"/>
    <mergeCell ref="A102:F102"/>
    <mergeCell ref="G102:Y102"/>
    <mergeCell ref="Z102:AD102"/>
    <mergeCell ref="BE102:BL102"/>
    <mergeCell ref="A103:F103"/>
    <mergeCell ref="G103:Y103"/>
    <mergeCell ref="Z103:AD103"/>
    <mergeCell ref="AE103:AN103"/>
    <mergeCell ref="AO103:AV103"/>
    <mergeCell ref="AE102:AN102"/>
    <mergeCell ref="Z105:AD105"/>
    <mergeCell ref="AE105:AN105"/>
    <mergeCell ref="AO105:AV105"/>
    <mergeCell ref="AW105:BD105"/>
    <mergeCell ref="BE105:BL105"/>
    <mergeCell ref="AO104:AV104"/>
    <mergeCell ref="AW104:BD104"/>
    <mergeCell ref="BE104:BL104"/>
    <mergeCell ref="G104:Y104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G105:Y105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A110:F110"/>
    <mergeCell ref="G110:Y110"/>
    <mergeCell ref="Z110:AD110"/>
    <mergeCell ref="AE110:AN110"/>
    <mergeCell ref="AO110:AV110"/>
    <mergeCell ref="AW110:BD110"/>
    <mergeCell ref="AO113:AV113"/>
    <mergeCell ref="AW113:BD113"/>
    <mergeCell ref="BE110:BL110"/>
    <mergeCell ref="A112:F112"/>
    <mergeCell ref="G112:Y112"/>
    <mergeCell ref="Z112:AD112"/>
    <mergeCell ref="AE112:AN112"/>
    <mergeCell ref="AO112:AV112"/>
    <mergeCell ref="AW112:BD112"/>
    <mergeCell ref="BE112:BL112"/>
    <mergeCell ref="BE113:BL113"/>
    <mergeCell ref="A114:F114"/>
    <mergeCell ref="G114:AN114"/>
    <mergeCell ref="AO114:AV114"/>
    <mergeCell ref="AW114:BD114"/>
    <mergeCell ref="BE114:BL114"/>
    <mergeCell ref="A113:F113"/>
    <mergeCell ref="G113:Y113"/>
    <mergeCell ref="Z113:AD113"/>
    <mergeCell ref="AE113:AN113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A123:F123"/>
    <mergeCell ref="G123:Y123"/>
    <mergeCell ref="Z123:AD123"/>
    <mergeCell ref="AE123:AN123"/>
    <mergeCell ref="AO123:AV123"/>
    <mergeCell ref="AW123:BD123"/>
    <mergeCell ref="BE123:BL123"/>
    <mergeCell ref="A100:F100"/>
    <mergeCell ref="G100:Y100"/>
    <mergeCell ref="Z100:AD100"/>
    <mergeCell ref="AE100:AN100"/>
    <mergeCell ref="AO100:AV100"/>
    <mergeCell ref="AW100:BD100"/>
    <mergeCell ref="BE100:BL100"/>
    <mergeCell ref="A101:F101"/>
    <mergeCell ref="G101:Y101"/>
    <mergeCell ref="BE101:BL101"/>
    <mergeCell ref="D62:AA62"/>
    <mergeCell ref="AB62:AI62"/>
    <mergeCell ref="BE91:BL91"/>
    <mergeCell ref="A94:F94"/>
    <mergeCell ref="G94:Y94"/>
    <mergeCell ref="A91:F91"/>
    <mergeCell ref="G91:Y91"/>
    <mergeCell ref="Z91:AD91"/>
    <mergeCell ref="A97:F97"/>
    <mergeCell ref="A50:C50"/>
    <mergeCell ref="A40:F40"/>
    <mergeCell ref="A41:F41"/>
    <mergeCell ref="G40:BL40"/>
    <mergeCell ref="G41:BL41"/>
    <mergeCell ref="D50:AB50"/>
    <mergeCell ref="AC50:AJ50"/>
    <mergeCell ref="AK50:AR50"/>
    <mergeCell ref="AS50:AZ50"/>
    <mergeCell ref="A45:C46"/>
  </mergeCells>
  <phoneticPr fontId="0" type="noConversion"/>
  <conditionalFormatting sqref="G95:L95 G92:L92 H83:L83 G77:L77 H75:L75 G73:L73 G74:G76 G70:L70 G71:G72 G78 D51 G93:G94 G83:G88 G90:G91 G109:L109 G107:L107 H105:L105 G103:L103 G122:L122 H120:L120 G118:L118 G115:L115 G96:G125 D48 G38">
    <cfRule type="cellIs" dxfId="11" priority="84" stopIfTrue="1" operator="equal">
      <formula>#REF!</formula>
    </cfRule>
  </conditionalFormatting>
  <conditionalFormatting sqref="B87:F96 B83:F84 A84:F84 A70:F78 A83:A96 A87:F88 A90:F91 A93:F94 A96:F125">
    <cfRule type="cellIs" dxfId="10" priority="85" stopIfTrue="1" operator="equal">
      <formula>0</formula>
    </cfRule>
  </conditionalFormatting>
  <conditionalFormatting sqref="D49:D50 G39:G41">
    <cfRule type="cellIs" dxfId="9" priority="86" stopIfTrue="1" operator="equal">
      <formula>#REF!</formula>
    </cfRule>
  </conditionalFormatting>
  <conditionalFormatting sqref="D52:I52">
    <cfRule type="cellIs" dxfId="8" priority="89" stopIfTrue="1" operator="equal">
      <formula>$D48</formula>
    </cfRule>
  </conditionalFormatting>
  <conditionalFormatting sqref="G89:L89">
    <cfRule type="cellIs" dxfId="7" priority="98" stopIfTrue="1" operator="equal">
      <formula>#REF!</formula>
    </cfRule>
  </conditionalFormatting>
  <conditionalFormatting sqref="G84:L84">
    <cfRule type="cellIs" dxfId="6" priority="56" stopIfTrue="1" operator="equal">
      <formula>$G83</formula>
    </cfRule>
  </conditionalFormatting>
  <conditionalFormatting sqref="G96">
    <cfRule type="cellIs" dxfId="5" priority="18" stopIfTrue="1" operator="equal">
      <formula>$G95</formula>
    </cfRule>
  </conditionalFormatting>
  <conditionalFormatting sqref="G105 G107 G109">
    <cfRule type="cellIs" dxfId="4" priority="5" stopIfTrue="1" operator="equal">
      <formula>$G104</formula>
    </cfRule>
  </conditionalFormatting>
  <conditionalFormatting sqref="G102:L102">
    <cfRule type="cellIs" dxfId="3" priority="4" stopIfTrue="1" operator="equal">
      <formula>#REF!</formula>
    </cfRule>
  </conditionalFormatting>
  <conditionalFormatting sqref="G108">
    <cfRule type="cellIs" dxfId="2" priority="3" stopIfTrue="1" operator="equal">
      <formula>#REF!</formula>
    </cfRule>
  </conditionalFormatting>
  <conditionalFormatting sqref="G99:G100">
    <cfRule type="cellIs" dxfId="1" priority="99" stopIfTrue="1" operator="equal">
      <formula>$G97</formula>
    </cfRule>
  </conditionalFormatting>
  <conditionalFormatting sqref="G101:G102">
    <cfRule type="cellIs" dxfId="0" priority="101" stopIfTrue="1" operator="equal">
      <formula>$G98</formula>
    </cfRule>
  </conditionalFormatting>
  <pageMargins left="0.19685039370078741" right="0.19685039370078741" top="0.19685039370078741" bottom="0.19685039370078741" header="0" footer="0"/>
  <pageSetup paperSize="9" scale="75" fitToHeight="500" orientation="landscape" r:id="rId1"/>
  <headerFooter alignWithMargins="0"/>
  <rowBreaks count="4" manualBreakCount="4">
    <brk id="37" max="64" man="1"/>
    <brk id="72" max="64" man="1"/>
    <brk id="94" max="64" man="1"/>
    <brk id="11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1216011</vt:lpstr>
      <vt:lpstr>'1216011'!Область_друку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2025-09-17T08:38:00Z</cp:lastPrinted>
  <dcterms:created xsi:type="dcterms:W3CDTF">2016-08-15T09:54:21Z</dcterms:created>
  <dcterms:modified xsi:type="dcterms:W3CDTF">2025-09-29T09:57:02Z</dcterms:modified>
</cp:coreProperties>
</file>