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-15" yWindow="6105" windowWidth="20460" windowHeight="3120"/>
  </bookViews>
  <sheets>
    <sheet name="1410160" sheetId="1" r:id="rId1"/>
  </sheets>
  <definedNames>
    <definedName name="_xlnm.Print_Area" localSheetId="0">'1410160'!$A$1:$S$104</definedName>
  </definedNames>
  <calcPr calcId="152511"/>
</workbook>
</file>

<file path=xl/calcChain.xml><?xml version="1.0" encoding="utf-8"?>
<calcChain xmlns="http://schemas.openxmlformats.org/spreadsheetml/2006/main">
  <c r="M69" i="1" l="1"/>
  <c r="M74" i="1" s="1"/>
  <c r="M70" i="1"/>
  <c r="M75" i="1" s="1"/>
  <c r="Q72" i="1"/>
  <c r="R72" i="1" s="1"/>
  <c r="M64" i="1"/>
  <c r="O64" i="1" s="1"/>
  <c r="I64" i="1"/>
  <c r="L64" i="1" s="1"/>
  <c r="N77" i="1"/>
  <c r="O77" i="1" s="1"/>
  <c r="K77" i="1"/>
  <c r="L77" i="1" s="1"/>
  <c r="O72" i="1"/>
  <c r="L72" i="1"/>
  <c r="K39" i="1"/>
  <c r="K40" i="1" s="1"/>
  <c r="N39" i="1"/>
  <c r="N40" i="1" s="1"/>
  <c r="Q66" i="1"/>
  <c r="R66" i="1" s="1"/>
  <c r="Q65" i="1"/>
  <c r="R65" i="1" s="1"/>
  <c r="O66" i="1"/>
  <c r="L66" i="1"/>
  <c r="P69" i="1"/>
  <c r="R69" i="1" s="1"/>
  <c r="L79" i="1"/>
  <c r="I74" i="1"/>
  <c r="I75" i="1"/>
  <c r="L75" i="1" s="1"/>
  <c r="O65" i="1"/>
  <c r="K76" i="1"/>
  <c r="L76" i="1" s="1"/>
  <c r="L65" i="1"/>
  <c r="N76" i="1"/>
  <c r="Q76" i="1" s="1"/>
  <c r="R76" i="1" s="1"/>
  <c r="K53" i="1"/>
  <c r="L53" i="1"/>
  <c r="G53" i="1"/>
  <c r="N53" i="1" s="1"/>
  <c r="N54" i="1" s="1"/>
  <c r="Q71" i="1"/>
  <c r="R71" i="1"/>
  <c r="O71" i="1"/>
  <c r="L71" i="1"/>
  <c r="L70" i="1"/>
  <c r="P68" i="1"/>
  <c r="R68" i="1"/>
  <c r="O68" i="1"/>
  <c r="L68" i="1"/>
  <c r="L69" i="1"/>
  <c r="F54" i="1"/>
  <c r="M53" i="1"/>
  <c r="I54" i="1"/>
  <c r="M54" i="1" s="1"/>
  <c r="G54" i="1"/>
  <c r="O79" i="1"/>
  <c r="P79" i="1"/>
  <c r="R79" i="1" s="1"/>
  <c r="L74" i="1"/>
  <c r="Q39" i="1"/>
  <c r="Q40" i="1" s="1"/>
  <c r="I39" i="1"/>
  <c r="I40" i="1"/>
  <c r="L40" i="1" s="1"/>
  <c r="P70" i="1"/>
  <c r="R70" i="1"/>
  <c r="L54" i="1"/>
  <c r="L39" i="1"/>
  <c r="K54" i="1"/>
  <c r="O69" i="1"/>
  <c r="M39" i="1"/>
  <c r="O39" i="1" s="1"/>
  <c r="P39" i="1"/>
  <c r="P40" i="1"/>
  <c r="P64" i="1"/>
  <c r="R64" i="1"/>
  <c r="R39" i="1" l="1"/>
  <c r="O40" i="1"/>
  <c r="P75" i="1"/>
  <c r="R75" i="1" s="1"/>
  <c r="O75" i="1"/>
  <c r="P74" i="1"/>
  <c r="R74" i="1" s="1"/>
  <c r="O74" i="1"/>
  <c r="H53" i="1"/>
  <c r="M40" i="1"/>
  <c r="O76" i="1"/>
  <c r="Q77" i="1"/>
  <c r="R77" i="1" s="1"/>
  <c r="O70" i="1"/>
  <c r="O53" i="1" l="1"/>
  <c r="H54" i="1"/>
  <c r="O54" i="1" s="1"/>
  <c r="U40" i="1"/>
  <c r="R40" i="1"/>
</calcChain>
</file>

<file path=xl/sharedStrings.xml><?xml version="1.0" encoding="utf-8"?>
<sst xmlns="http://schemas.openxmlformats.org/spreadsheetml/2006/main" count="178" uniqueCount="112">
  <si>
    <t xml:space="preserve">1. </t>
  </si>
  <si>
    <t>2.</t>
  </si>
  <si>
    <t>3.</t>
  </si>
  <si>
    <t>Наказ Міністерства фінансів України</t>
  </si>
  <si>
    <t>ЗАТВЕРДЖЕНО</t>
  </si>
  <si>
    <t>загальний фонд</t>
  </si>
  <si>
    <t>спеціальний фонд</t>
  </si>
  <si>
    <t>Відхилення</t>
  </si>
  <si>
    <t>6.</t>
  </si>
  <si>
    <t>Усього</t>
  </si>
  <si>
    <t>№ з/п</t>
  </si>
  <si>
    <t xml:space="preserve">7. </t>
  </si>
  <si>
    <t>Одиниця виміру</t>
  </si>
  <si>
    <t xml:space="preserve">Джерело інформації </t>
  </si>
  <si>
    <t>Показники</t>
  </si>
  <si>
    <t>(підпис)</t>
  </si>
  <si>
    <t>од.</t>
  </si>
  <si>
    <t>%</t>
  </si>
  <si>
    <t>розрахунково</t>
  </si>
  <si>
    <t>продукту</t>
  </si>
  <si>
    <t>ефективності</t>
  </si>
  <si>
    <t>якості</t>
  </si>
  <si>
    <t>0111</t>
  </si>
  <si>
    <r>
      <t xml:space="preserve">Завдання 1. </t>
    </r>
    <r>
      <rPr>
        <sz val="12"/>
        <rFont val="Times New Roman"/>
        <family val="1"/>
        <charset val="204"/>
      </rPr>
      <t xml:space="preserve">Забезпечення виконання наданих законодавством повноважень </t>
    </r>
    <r>
      <rPr>
        <b/>
        <sz val="12"/>
        <rFont val="Times New Roman"/>
        <family val="1"/>
        <charset val="204"/>
      </rPr>
      <t xml:space="preserve"> </t>
    </r>
  </si>
  <si>
    <t xml:space="preserve">кількість штатних одиниць  </t>
  </si>
  <si>
    <t>кількість листів, звернень, заяв, скарг</t>
  </si>
  <si>
    <t>кількість нормативно-правових актів</t>
  </si>
  <si>
    <t xml:space="preserve">штатний розпис </t>
  </si>
  <si>
    <t>ЗВІТ</t>
  </si>
  <si>
    <t>про виконання паспорта бюджетної програми</t>
  </si>
  <si>
    <t>затрат</t>
  </si>
  <si>
    <t>26 серпня 2014 року № 836</t>
  </si>
  <si>
    <t>(у редакції наказу Міністерства фінансів України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</si>
  <si>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</si>
  <si>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</si>
  <si>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4.</t>
  </si>
  <si>
    <t>Мета бюджетної програми</t>
  </si>
  <si>
    <t>5.</t>
  </si>
  <si>
    <t xml:space="preserve">Завдання </t>
  </si>
  <si>
    <t>Завдання бюджетної програми</t>
  </si>
  <si>
    <t>Затверджено у паспорті бюджетної  програми</t>
  </si>
  <si>
    <t>усього</t>
  </si>
  <si>
    <t>грн.</t>
  </si>
  <si>
    <t>гривень</t>
  </si>
  <si>
    <t xml:space="preserve">гривень </t>
  </si>
  <si>
    <t>Касові видатки (надані кредити з бюджету)</t>
  </si>
  <si>
    <t>Напрями використання бюджетних коштів</t>
  </si>
  <si>
    <t xml:space="preserve">Забезпечення виконання наданих законодавством повноважень  </t>
  </si>
  <si>
    <t xml:space="preserve">Видатки (надані кредити з бюджету) та напрями використання бюджетних коштів за бюджетною програмою </t>
  </si>
  <si>
    <t>8.</t>
  </si>
  <si>
    <t xml:space="preserve">Результативні показники бюджетної програми та аналіз їх виконання </t>
  </si>
  <si>
    <t xml:space="preserve">9. </t>
  </si>
  <si>
    <t>10. Узагальнений висновок про виконання бюджетної програми.</t>
  </si>
  <si>
    <t>журнали реєстрації вхідної/ вихідної документації</t>
  </si>
  <si>
    <t>Фактичні результативні показники, досягнуті за рахунок касових видатків (наданих кредитів з бюджету)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</si>
  <si>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</si>
  <si>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</si>
  <si>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за ЄДРПОУ)</t>
  </si>
  <si>
    <t>(код бюджету)</t>
  </si>
  <si>
    <t>0160</t>
  </si>
  <si>
    <t>(код Фунціональної  класифікації видатків  та кредитування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</si>
  <si>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</si>
  <si>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</si>
  <si>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</si>
  <si>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Найменування місцевої/ регіональної програми</t>
  </si>
  <si>
    <t>(найменування відповідального виконавця)</t>
  </si>
  <si>
    <t xml:space="preserve">обсяг видатків на придбання комп'ютерної техніки </t>
  </si>
  <si>
    <t>кількість комп'ютерної техніки, що планується придбати</t>
  </si>
  <si>
    <t>Управління комунальної інфраструктури Хмельницької міської ради</t>
  </si>
  <si>
    <t>03356163</t>
  </si>
  <si>
    <t>Начальник відділу бухгалтерського обліку та звітності - головний бухгалтер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</si>
  <si>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</si>
  <si>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</si>
  <si>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</si>
  <si>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</si>
  <si>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</si>
  <si>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</si>
  <si>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</si>
  <si>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</si>
  <si>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</si>
  <si>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Василь КАБАЛЬСЬКИЙ</t>
  </si>
  <si>
    <t>проєкт кошторису</t>
  </si>
  <si>
    <t>грн</t>
  </si>
  <si>
    <t>Наталія ФУР'ЯНОВА</t>
  </si>
  <si>
    <t>2256400000</t>
  </si>
  <si>
    <t xml:space="preserve">Заступник директора департаменту інфраструктури міста – начальник управління комунальної інфраструктури </t>
  </si>
  <si>
    <t>обсяг видатків на забезпечення виконання наданих законодавством повноважень самостійними підрозділами, в т. ч.:</t>
  </si>
  <si>
    <t>Пояснення: в показниках затрат: п.1 в зв'язку з вакантними посадами у відділах управління комунальної інфраструктури, виникла економія коштів по виплаті заробітної плати, в показниках продукту: п. 2, 3 відхилення відповідно до фактичної кількості прийнятих звернень, заяв, що в результаті вплинуло на зміни в показниках ефективності та якості.</t>
  </si>
  <si>
    <t>місцевого бюджету на 01.01.2026  року</t>
  </si>
  <si>
    <t>обсяг видатків на придбання переносної зарядної станції для електроавтомобіля</t>
  </si>
  <si>
    <t>службова записка</t>
  </si>
  <si>
    <t>кількість переносних зарядних станцій, що планується придбати</t>
  </si>
  <si>
    <t>витрати на придбання 1 од. переносної зарядної станції</t>
  </si>
  <si>
    <t>відсоток вчасно опрацьованих листів, звернень, заяв, скарг та нормативно правових актів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</si>
  <si>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</si>
  <si>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Програма цифрового розвитку на 2021-2025 роки (із змінами)</t>
  </si>
  <si>
    <t>середня кількість виконаних листів, звернень, заяв, скарг на одного працівника</t>
  </si>
  <si>
    <t>середня кількість прийнятих нормативно-правових актів на одного працівника</t>
  </si>
  <si>
    <t>витрати на придбання 1 од. комп`ютерної техніки</t>
  </si>
  <si>
    <t>Завдання 1. Забезпечення виконання наданих законодавством повноважень</t>
  </si>
  <si>
    <t>Керівництво і управління у відповідній сфері у Хмельницькій міській територіальній громаді</t>
  </si>
  <si>
    <t>Керівництво і управління у відповідній сфері у містах (місті Києві), селищах, селах, територіальних громадах</t>
  </si>
  <si>
    <t>Виконання бюджетної програми становить 95 % до затверджених призначень в 2025 р.</t>
  </si>
  <si>
    <t xml:space="preserve">Протягом 2025 року бюджетна програма  виконувалася відповідно до затвердженого паспорта. Заплановані заходи забезпечили належне керівництво та управління у комунальній сфері. Касові видатки здійснені в межах асигнувань. Результативні показники програми в цілому досягнуті, що свідчить про ефективне використання бюджетних коштів для забезпечення діяльності управління комунальної інфраструктури. </t>
  </si>
  <si>
    <t>п. 1 відповідно до фактично зайнятих посад;
п. 2, 3 відхилення відповідно до фактичної кількості прийнятих / відправлених листів (враховуючи електронний документообіг), звернень, заяв, підготовлених нормативно-правових актів.</t>
  </si>
  <si>
    <t>відс.</t>
  </si>
  <si>
    <t xml:space="preserve">розбіжності відсутні. </t>
  </si>
  <si>
    <t>Бюджетна програма виконана, освоєння коштів становить  95 % від затверджених призначень на 2025 р.</t>
  </si>
  <si>
    <t xml:space="preserve"> п. 1 в зв'язку з: економією коштів по заробітній платі (вакантні посади), комунальних послуг, зменшення використання пального в зв'язку з передачею автомобіля на баланс УМК "Озерна", натомість управління комунальної інфраструктури використовує електромобіль. 
п. 2, 3 виникла економія коштів по придбанню комп'ютерної техніки та переносної зарядної станції для електромобіля.</t>
  </si>
  <si>
    <t>п.1, 2 відхилення виникли в зв'язку з фактичною кількістю прийнятих  / відправлених листів (в т. ч. електронний документообіг), звернень, заяв, підготовлених нормативно-правових актів; 
п.3, 4 фактичні витрати на придбання переносної зарядної станції для електромобіля.</t>
  </si>
  <si>
    <t>Аналіз стану виконання результативних показників: 
1) відхилення у обсягах видатків в зв'язку з економією коштів по заробітній платі (вакантні посади), комунальних послуг, зменшення використання пального, також економія коштів по придбанню комп'ютерної техніки та переносної зарядної станції; 
2) зміни показників продукту відповідно до фактичної кількості листів, звернень, заяв, нормативно-правових актів, які прийняті та надані управлінням комунальної інфраструктури протягом 2025 року щодо здійснення наданих законодавством повноважень у сфері комунального господарства; 
3) зміни в показниках ефективності відповідно до фактичної кількості листів, звернень, заяв, нормативно-правових актів, які прийняті та надані управлінням комунальної інфраструктури  протягом 2025 року та фактичної вартості придбаної комп'ютерної техніки та переносної зарядної станції.</t>
  </si>
  <si>
    <t>Пояснення:  в зв'язку з: екномією коштів по заробітній платі (вакантні посади), комунальних послуг, зменшення використання пального та придбанню комп'ютерної техніки та переносної зарядної станції для електромобіля.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</si>
</sst>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2"/>
      <color rgb="FF000000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75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/>
    <xf numFmtId="0" fontId="2" fillId="0" borderId="0" xfId="0" applyFont="1" applyAlignment="1">
      <alignment horizontal="left"/>
    </xf>
    <xf numFmtId="0" fontId="9" fillId="0" borderId="0" xfId="0" applyFont="1"/>
    <xf numFmtId="0" fontId="8" fillId="0" borderId="1" xfId="0" applyFont="1" applyBorder="1"/>
    <xf numFmtId="0" fontId="7" fillId="0" borderId="1" xfId="2" applyFont="1" applyBorder="1" applyAlignment="1">
      <alignment horizontal="left" vertical="center" wrapText="1"/>
    </xf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1" applyFont="1" applyAlignment="1"/>
    <xf numFmtId="0" fontId="8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wrapText="1"/>
    </xf>
    <xf numFmtId="0" fontId="2" fillId="0" borderId="0" xfId="2" applyFont="1" applyBorder="1" applyAlignment="1">
      <alignment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8" fillId="0" borderId="0" xfId="0" applyFont="1" applyBorder="1" applyAlignment="1"/>
    <xf numFmtId="2" fontId="8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/>
    <xf numFmtId="0" fontId="2" fillId="0" borderId="2" xfId="0" applyFont="1" applyBorder="1" applyAlignment="1">
      <alignment horizontal="center" vertical="top" wrapText="1"/>
    </xf>
    <xf numFmtId="0" fontId="4" fillId="0" borderId="0" xfId="3" applyFont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/>
    <xf numFmtId="2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/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4" fontId="10" fillId="0" borderId="0" xfId="0" applyNumberFormat="1" applyFont="1" applyBorder="1"/>
    <xf numFmtId="4" fontId="10" fillId="0" borderId="0" xfId="0" applyNumberFormat="1" applyFont="1" applyBorder="1" applyAlignment="1">
      <alignment wrapText="1"/>
    </xf>
    <xf numFmtId="0" fontId="2" fillId="0" borderId="0" xfId="2" applyFont="1" applyAlignment="1">
      <alignment vertical="center"/>
    </xf>
    <xf numFmtId="2" fontId="8" fillId="0" borderId="0" xfId="0" applyNumberFormat="1" applyFont="1"/>
    <xf numFmtId="0" fontId="15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2" fillId="0" borderId="0" xfId="1" applyFont="1" applyFill="1" applyAlignment="1"/>
    <xf numFmtId="49" fontId="2" fillId="0" borderId="0" xfId="0" applyNumberFormat="1" applyFont="1" applyBorder="1" applyAlignment="1"/>
    <xf numFmtId="0" fontId="2" fillId="0" borderId="0" xfId="2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0" applyFont="1"/>
    <xf numFmtId="0" fontId="2" fillId="0" borderId="5" xfId="3" quotePrefix="1" applyFont="1" applyBorder="1"/>
    <xf numFmtId="0" fontId="12" fillId="0" borderId="6" xfId="0" applyFont="1" applyBorder="1" applyAlignment="1">
      <alignment horizontal="center" vertical="center" wrapText="1"/>
    </xf>
    <xf numFmtId="0" fontId="7" fillId="0" borderId="5" xfId="3" applyFont="1" applyBorder="1" applyAlignment="1"/>
    <xf numFmtId="49" fontId="7" fillId="0" borderId="5" xfId="0" quotePrefix="1" applyNumberFormat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/>
    <xf numFmtId="0" fontId="17" fillId="0" borderId="0" xfId="3" applyFont="1"/>
    <xf numFmtId="0" fontId="20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2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4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9" fillId="0" borderId="0" xfId="0" applyNumberFormat="1" applyFont="1"/>
    <xf numFmtId="4" fontId="2" fillId="3" borderId="0" xfId="1" applyNumberFormat="1" applyFont="1" applyFill="1" applyBorder="1" applyAlignment="1">
      <alignment wrapText="1"/>
    </xf>
    <xf numFmtId="1" fontId="19" fillId="0" borderId="0" xfId="0" applyNumberFormat="1" applyFont="1"/>
    <xf numFmtId="0" fontId="21" fillId="0" borderId="0" xfId="1" applyFont="1" applyFill="1" applyAlignment="1"/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2" applyNumberFormat="1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4" fillId="0" borderId="2" xfId="3" applyFont="1" applyBorder="1" applyAlignment="1">
      <alignment horizontal="center" vertical="top" wrapText="1"/>
    </xf>
    <xf numFmtId="0" fontId="2" fillId="0" borderId="1" xfId="2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/>
    </xf>
    <xf numFmtId="49" fontId="7" fillId="0" borderId="5" xfId="3" quotePrefix="1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7" fillId="0" borderId="6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2" fontId="4" fillId="0" borderId="0" xfId="3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center" wrapText="1"/>
    </xf>
    <xf numFmtId="4" fontId="2" fillId="3" borderId="0" xfId="1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0" fontId="4" fillId="0" borderId="0" xfId="3" applyFont="1" applyBorder="1" applyAlignment="1">
      <alignment horizontal="center" vertical="top" wrapText="1"/>
    </xf>
    <xf numFmtId="49" fontId="7" fillId="0" borderId="5" xfId="3" applyNumberFormat="1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view="pageBreakPreview" zoomScale="90" zoomScaleNormal="100" zoomScaleSheetLayoutView="90" workbookViewId="0">
      <selection activeCell="B107" sqref="B107"/>
    </sheetView>
  </sheetViews>
  <sheetFormatPr defaultRowHeight="15" x14ac:dyDescent="0.25"/>
  <cols>
    <col min="1" max="1" width="4.85546875" style="4" customWidth="1"/>
    <col min="2" max="2" width="11.28515625" style="4" customWidth="1"/>
    <col min="3" max="3" width="10.42578125" style="4" customWidth="1"/>
    <col min="4" max="4" width="11.5703125" style="4" customWidth="1"/>
    <col min="5" max="5" width="12.5703125" style="4" customWidth="1"/>
    <col min="6" max="6" width="13.7109375" style="4" customWidth="1"/>
    <col min="7" max="7" width="12.28515625" style="4" customWidth="1"/>
    <col min="8" max="8" width="14.85546875" style="4" customWidth="1"/>
    <col min="9" max="9" width="14.140625" style="4" customWidth="1"/>
    <col min="10" max="10" width="12.7109375" style="4" hidden="1" customWidth="1"/>
    <col min="11" max="11" width="12.42578125" style="4" customWidth="1"/>
    <col min="12" max="12" width="14.42578125" style="4" customWidth="1"/>
    <col min="13" max="13" width="13.5703125" style="4" customWidth="1"/>
    <col min="14" max="14" width="12.7109375" style="4" customWidth="1"/>
    <col min="15" max="15" width="13" style="4" customWidth="1"/>
    <col min="16" max="16" width="14.5703125" style="4" customWidth="1"/>
    <col min="17" max="17" width="13.28515625" style="4" customWidth="1"/>
    <col min="18" max="18" width="13.42578125" style="4" customWidth="1"/>
    <col min="19" max="19" width="11.42578125" style="4" customWidth="1"/>
    <col min="20" max="20" width="11.140625" style="4" customWidth="1"/>
    <col min="21" max="21" width="12.7109375" style="4" customWidth="1"/>
    <col min="22" max="16384" width="9.140625" style="4"/>
  </cols>
  <sheetData>
    <row r="1" spans="1:20" x14ac:dyDescent="0.25">
      <c r="O1" s="1" t="s">
        <v>4</v>
      </c>
    </row>
    <row r="2" spans="1:20" x14ac:dyDescent="0.25">
      <c r="O2" s="1" t="s">
        <v>3</v>
      </c>
    </row>
    <row r="3" spans="1:20" x14ac:dyDescent="0.25">
      <c r="O3" s="1" t="s">
        <v>31</v>
      </c>
    </row>
    <row r="4" spans="1:20" x14ac:dyDescent="0.25">
      <c r="O4" s="2" t="s">
        <v>32</v>
      </c>
    </row>
    <row r="5" spans="1:20" x14ac:dyDescent="0.25">
      <c r="O5" s="2" t="s">
        <v>71</v>
      </c>
    </row>
    <row r="7" spans="1:20" x14ac:dyDescent="0.25">
      <c r="I7" s="11"/>
      <c r="J7" s="11"/>
      <c r="K7" s="11"/>
      <c r="L7" s="20" t="s">
        <v>28</v>
      </c>
      <c r="M7" s="11"/>
      <c r="N7" s="11"/>
    </row>
    <row r="8" spans="1:20" ht="15" customHeight="1" x14ac:dyDescent="0.25">
      <c r="I8" s="111" t="s">
        <v>29</v>
      </c>
      <c r="J8" s="111"/>
      <c r="K8" s="111"/>
      <c r="L8" s="111"/>
      <c r="M8" s="111"/>
      <c r="N8" s="111"/>
    </row>
    <row r="9" spans="1:20" ht="15.75" x14ac:dyDescent="0.25">
      <c r="I9" s="111" t="s">
        <v>88</v>
      </c>
      <c r="J9" s="111"/>
      <c r="K9" s="111"/>
      <c r="L9" s="111"/>
      <c r="M9" s="111"/>
      <c r="N9" s="111"/>
    </row>
    <row r="12" spans="1:20" ht="19.5" customHeight="1" x14ac:dyDescent="0.25">
      <c r="A12" s="68" t="s">
        <v>0</v>
      </c>
      <c r="B12" s="117">
        <v>1400000</v>
      </c>
      <c r="C12" s="117"/>
      <c r="D12" s="11"/>
      <c r="E12" s="65"/>
      <c r="F12" s="117" t="s">
        <v>68</v>
      </c>
      <c r="G12" s="117"/>
      <c r="H12" s="117"/>
      <c r="I12" s="117"/>
      <c r="J12" s="117"/>
      <c r="K12" s="117"/>
      <c r="L12" s="117"/>
      <c r="M12" s="117"/>
      <c r="N12" s="65"/>
      <c r="O12" s="11"/>
      <c r="P12" s="11"/>
      <c r="Q12" s="11"/>
      <c r="R12" s="11"/>
      <c r="S12" s="66" t="s">
        <v>69</v>
      </c>
      <c r="T12" s="53"/>
    </row>
    <row r="13" spans="1:20" ht="70.5" customHeight="1" x14ac:dyDescent="0.25">
      <c r="A13" s="68"/>
      <c r="B13" s="112" t="s">
        <v>55</v>
      </c>
      <c r="C13" s="112"/>
      <c r="E13" s="36"/>
      <c r="F13" s="119" t="s">
        <v>61</v>
      </c>
      <c r="G13" s="119"/>
      <c r="H13" s="119"/>
      <c r="I13" s="119"/>
      <c r="J13" s="119"/>
      <c r="K13" s="119"/>
      <c r="L13" s="119"/>
      <c r="M13" s="119"/>
      <c r="N13" s="36"/>
      <c r="S13" s="37" t="s">
        <v>57</v>
      </c>
    </row>
    <row r="14" spans="1:20" ht="15.75" x14ac:dyDescent="0.25">
      <c r="A14" s="68"/>
      <c r="B14" s="5"/>
      <c r="S14" s="35"/>
    </row>
    <row r="15" spans="1:20" ht="19.5" customHeight="1" x14ac:dyDescent="0.25">
      <c r="A15" s="68" t="s">
        <v>1</v>
      </c>
      <c r="B15" s="117">
        <v>1410000</v>
      </c>
      <c r="C15" s="117"/>
      <c r="D15" s="11"/>
      <c r="E15" s="65"/>
      <c r="F15" s="117" t="s">
        <v>68</v>
      </c>
      <c r="G15" s="117"/>
      <c r="H15" s="117"/>
      <c r="I15" s="117"/>
      <c r="J15" s="117"/>
      <c r="K15" s="117"/>
      <c r="L15" s="117"/>
      <c r="M15" s="117"/>
      <c r="N15" s="65"/>
      <c r="O15" s="11"/>
      <c r="P15" s="11"/>
      <c r="Q15" s="11"/>
      <c r="R15" s="11"/>
      <c r="S15" s="66" t="s">
        <v>69</v>
      </c>
    </row>
    <row r="16" spans="1:20" ht="54.75" customHeight="1" x14ac:dyDescent="0.25">
      <c r="A16" s="68"/>
      <c r="B16" s="112" t="s">
        <v>55</v>
      </c>
      <c r="C16" s="112"/>
      <c r="E16" s="36"/>
      <c r="F16" s="119" t="s">
        <v>65</v>
      </c>
      <c r="G16" s="119"/>
      <c r="H16" s="119"/>
      <c r="I16" s="119"/>
      <c r="J16" s="119"/>
      <c r="K16" s="119"/>
      <c r="L16" s="119"/>
      <c r="M16" s="119"/>
      <c r="N16" s="36"/>
      <c r="S16" s="37" t="s">
        <v>57</v>
      </c>
    </row>
    <row r="17" spans="1:21" ht="15.75" x14ac:dyDescent="0.25">
      <c r="A17" s="68"/>
      <c r="B17" s="5"/>
      <c r="S17" s="35"/>
    </row>
    <row r="18" spans="1:21" ht="33" customHeight="1" x14ac:dyDescent="0.25">
      <c r="A18" s="68" t="s">
        <v>2</v>
      </c>
      <c r="B18" s="117">
        <v>1410160</v>
      </c>
      <c r="C18" s="117"/>
      <c r="D18" s="11"/>
      <c r="E18" s="118" t="s">
        <v>59</v>
      </c>
      <c r="F18" s="118"/>
      <c r="G18" s="118" t="s">
        <v>22</v>
      </c>
      <c r="H18" s="118"/>
      <c r="I18" s="11"/>
      <c r="J18" s="11"/>
      <c r="K18" s="154" t="s">
        <v>101</v>
      </c>
      <c r="L18" s="154"/>
      <c r="M18" s="154"/>
      <c r="N18" s="154"/>
      <c r="O18" s="154"/>
      <c r="P18" s="154"/>
      <c r="Q18" s="154"/>
      <c r="R18" s="11"/>
      <c r="S18" s="67" t="s">
        <v>84</v>
      </c>
    </row>
    <row r="19" spans="1:21" ht="55.5" customHeight="1" x14ac:dyDescent="0.25">
      <c r="A19" s="68"/>
      <c r="B19" s="112" t="s">
        <v>55</v>
      </c>
      <c r="C19" s="112"/>
      <c r="E19" s="140" t="s">
        <v>56</v>
      </c>
      <c r="F19" s="140"/>
      <c r="G19" s="153" t="s">
        <v>60</v>
      </c>
      <c r="H19" s="153"/>
      <c r="I19" s="38"/>
      <c r="J19" s="38"/>
      <c r="K19" s="153" t="s">
        <v>62</v>
      </c>
      <c r="L19" s="153"/>
      <c r="M19" s="153"/>
      <c r="N19" s="153"/>
      <c r="O19" s="153"/>
      <c r="P19" s="153"/>
      <c r="Q19" s="153"/>
      <c r="S19" s="37" t="s">
        <v>58</v>
      </c>
    </row>
    <row r="20" spans="1:21" ht="9.75" customHeight="1" x14ac:dyDescent="0.25">
      <c r="A20" s="68"/>
      <c r="S20" s="35"/>
    </row>
    <row r="21" spans="1:21" ht="19.5" customHeight="1" x14ac:dyDescent="0.25">
      <c r="A21" s="68" t="s">
        <v>35</v>
      </c>
      <c r="B21" s="158" t="s">
        <v>33</v>
      </c>
      <c r="C21" s="158"/>
      <c r="D21" s="158"/>
      <c r="E21" s="158"/>
      <c r="F21" s="158"/>
      <c r="G21" s="158"/>
      <c r="H21" s="158"/>
      <c r="I21" s="158"/>
      <c r="J21" s="158"/>
      <c r="K21" s="158"/>
      <c r="L21" s="27"/>
      <c r="M21" s="27"/>
      <c r="N21" s="27"/>
      <c r="O21" s="27"/>
      <c r="P21" s="27"/>
      <c r="Q21" s="27"/>
      <c r="R21" s="27"/>
      <c r="S21" s="25"/>
      <c r="T21" s="25"/>
    </row>
    <row r="22" spans="1:21" ht="11.25" customHeight="1" x14ac:dyDescent="0.25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  <c r="T22" s="25"/>
    </row>
    <row r="23" spans="1:21" ht="18" customHeight="1" x14ac:dyDescent="0.25">
      <c r="A23" s="13"/>
      <c r="B23" s="26" t="s">
        <v>10</v>
      </c>
      <c r="C23" s="159" t="s">
        <v>34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28"/>
      <c r="Q23" s="28"/>
      <c r="R23" s="28"/>
      <c r="S23" s="28"/>
      <c r="T23" s="28"/>
    </row>
    <row r="24" spans="1:21" ht="18" customHeight="1" x14ac:dyDescent="0.25">
      <c r="A24" s="13"/>
      <c r="B24" s="26">
        <v>1</v>
      </c>
      <c r="C24" s="160" t="s">
        <v>94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28"/>
      <c r="Q24" s="28"/>
      <c r="R24" s="28"/>
      <c r="S24" s="28"/>
      <c r="T24" s="28"/>
    </row>
    <row r="25" spans="1:21" ht="6.7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T25" s="6"/>
    </row>
    <row r="26" spans="1:21" ht="19.5" customHeight="1" x14ac:dyDescent="0.25">
      <c r="A26" s="29" t="s">
        <v>37</v>
      </c>
      <c r="B26" s="30" t="s">
        <v>36</v>
      </c>
      <c r="C26" s="30"/>
      <c r="D26" s="30"/>
      <c r="E26" s="63" t="s">
        <v>100</v>
      </c>
      <c r="F26" s="69"/>
      <c r="G26" s="69"/>
      <c r="H26" s="69"/>
      <c r="I26" s="69"/>
      <c r="J26" s="69"/>
      <c r="K26" s="69"/>
      <c r="L26" s="69"/>
      <c r="M26" s="69"/>
      <c r="N26" s="69"/>
      <c r="O26" s="69"/>
      <c r="T26" s="6"/>
    </row>
    <row r="27" spans="1:21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21" ht="15.75" x14ac:dyDescent="0.25">
      <c r="A28" s="29" t="s">
        <v>8</v>
      </c>
      <c r="B28" s="3" t="s">
        <v>39</v>
      </c>
      <c r="C28" s="70"/>
      <c r="D28" s="3"/>
      <c r="E28" s="3"/>
      <c r="F28" s="3"/>
      <c r="G28" s="3"/>
      <c r="H28" s="3"/>
      <c r="I28" s="3"/>
      <c r="J28" s="3"/>
      <c r="K28" s="3"/>
      <c r="L28" s="3"/>
      <c r="M28" s="71"/>
      <c r="N28" s="71"/>
      <c r="O28" s="71"/>
      <c r="P28" s="31"/>
      <c r="Q28" s="31"/>
      <c r="R28" s="31"/>
      <c r="S28" s="31"/>
      <c r="T28" s="31"/>
    </row>
    <row r="29" spans="1:21" ht="11.25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15"/>
      <c r="Q29" s="15"/>
      <c r="R29" s="15"/>
      <c r="S29" s="15"/>
      <c r="T29" s="15"/>
      <c r="U29" s="6"/>
    </row>
    <row r="30" spans="1:21" ht="18.95" customHeight="1" x14ac:dyDescent="0.25">
      <c r="A30" s="32"/>
      <c r="B30" s="26" t="s">
        <v>10</v>
      </c>
      <c r="C30" s="159" t="s">
        <v>38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28"/>
      <c r="Q30" s="28"/>
      <c r="R30" s="28"/>
      <c r="S30" s="28"/>
      <c r="T30" s="28"/>
      <c r="U30" s="6"/>
    </row>
    <row r="31" spans="1:21" ht="18.95" customHeight="1" x14ac:dyDescent="0.25">
      <c r="A31" s="32"/>
      <c r="B31" s="26">
        <v>1</v>
      </c>
      <c r="C31" s="113" t="s">
        <v>99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28"/>
      <c r="Q31" s="28"/>
      <c r="R31" s="28"/>
      <c r="S31" s="28"/>
      <c r="T31" s="28"/>
      <c r="U31" s="6"/>
    </row>
    <row r="32" spans="1:21" ht="9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6"/>
      <c r="Q32" s="6"/>
      <c r="R32" s="6"/>
      <c r="S32" s="6"/>
      <c r="T32" s="6"/>
      <c r="U32" s="6"/>
    </row>
    <row r="33" spans="1:22" ht="15.75" x14ac:dyDescent="0.25">
      <c r="A33" s="13" t="s">
        <v>11</v>
      </c>
      <c r="B33" s="13" t="s">
        <v>48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22" ht="15.75" x14ac:dyDescent="0.25">
      <c r="A34" s="13" t="s">
        <v>72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22" ht="15.75" x14ac:dyDescent="0.25">
      <c r="B35" s="3"/>
      <c r="R35" s="4" t="s">
        <v>43</v>
      </c>
    </row>
    <row r="36" spans="1:22" ht="33.75" customHeight="1" x14ac:dyDescent="0.25">
      <c r="B36" s="173" t="s">
        <v>10</v>
      </c>
      <c r="C36" s="128" t="s">
        <v>46</v>
      </c>
      <c r="D36" s="129"/>
      <c r="E36" s="129"/>
      <c r="F36" s="129"/>
      <c r="G36" s="129"/>
      <c r="H36" s="130"/>
      <c r="I36" s="101" t="s">
        <v>40</v>
      </c>
      <c r="J36" s="101"/>
      <c r="K36" s="101"/>
      <c r="L36" s="101"/>
      <c r="M36" s="101" t="s">
        <v>45</v>
      </c>
      <c r="N36" s="101"/>
      <c r="O36" s="101"/>
      <c r="P36" s="101" t="s">
        <v>7</v>
      </c>
      <c r="Q36" s="101"/>
      <c r="R36" s="101"/>
      <c r="S36" s="171"/>
      <c r="U36" s="62"/>
      <c r="V36" s="62"/>
    </row>
    <row r="37" spans="1:22" ht="31.5" customHeight="1" x14ac:dyDescent="0.25">
      <c r="B37" s="174"/>
      <c r="C37" s="131"/>
      <c r="D37" s="132"/>
      <c r="E37" s="132"/>
      <c r="F37" s="132"/>
      <c r="G37" s="132"/>
      <c r="H37" s="133"/>
      <c r="I37" s="56" t="s">
        <v>5</v>
      </c>
      <c r="J37" s="56"/>
      <c r="K37" s="56" t="s">
        <v>6</v>
      </c>
      <c r="L37" s="56" t="s">
        <v>41</v>
      </c>
      <c r="M37" s="56" t="s">
        <v>5</v>
      </c>
      <c r="N37" s="64" t="s">
        <v>6</v>
      </c>
      <c r="O37" s="56" t="s">
        <v>41</v>
      </c>
      <c r="P37" s="56" t="s">
        <v>5</v>
      </c>
      <c r="Q37" s="56" t="s">
        <v>6</v>
      </c>
      <c r="R37" s="56" t="s">
        <v>41</v>
      </c>
      <c r="S37" s="171"/>
      <c r="U37" s="62"/>
      <c r="V37" s="62"/>
    </row>
    <row r="38" spans="1:22" ht="17.25" customHeight="1" x14ac:dyDescent="0.25">
      <c r="B38" s="72">
        <v>1</v>
      </c>
      <c r="C38" s="114">
        <v>2</v>
      </c>
      <c r="D38" s="115"/>
      <c r="E38" s="115"/>
      <c r="F38" s="115"/>
      <c r="G38" s="115"/>
      <c r="H38" s="116"/>
      <c r="I38" s="56">
        <v>3</v>
      </c>
      <c r="J38" s="56"/>
      <c r="K38" s="56">
        <v>4</v>
      </c>
      <c r="L38" s="56">
        <v>5</v>
      </c>
      <c r="M38" s="56">
        <v>6</v>
      </c>
      <c r="N38" s="64">
        <v>7</v>
      </c>
      <c r="O38" s="64">
        <v>8</v>
      </c>
      <c r="P38" s="56">
        <v>9</v>
      </c>
      <c r="Q38" s="56">
        <v>10</v>
      </c>
      <c r="R38" s="56">
        <v>11</v>
      </c>
      <c r="S38" s="172"/>
      <c r="U38" s="62"/>
      <c r="V38" s="62"/>
    </row>
    <row r="39" spans="1:22" ht="20.100000000000001" customHeight="1" x14ac:dyDescent="0.25">
      <c r="B39" s="72">
        <v>1</v>
      </c>
      <c r="C39" s="161" t="s">
        <v>47</v>
      </c>
      <c r="D39" s="162"/>
      <c r="E39" s="162"/>
      <c r="F39" s="162"/>
      <c r="G39" s="162"/>
      <c r="H39" s="163"/>
      <c r="I39" s="170">
        <f>I64</f>
        <v>10139666</v>
      </c>
      <c r="J39" s="170"/>
      <c r="K39" s="73">
        <f>SUM(K65:K66)</f>
        <v>42000</v>
      </c>
      <c r="L39" s="73">
        <f>I39+K39</f>
        <v>10181666</v>
      </c>
      <c r="M39" s="73">
        <f>M64</f>
        <v>9584351.75</v>
      </c>
      <c r="N39" s="73">
        <f>N65+N66</f>
        <v>41198</v>
      </c>
      <c r="O39" s="73">
        <f>M39+N39</f>
        <v>9625549.75</v>
      </c>
      <c r="P39" s="73">
        <f>M39-I39</f>
        <v>-555314.25</v>
      </c>
      <c r="Q39" s="73">
        <f>N39-K39</f>
        <v>-802</v>
      </c>
      <c r="R39" s="73">
        <f>O39-L39</f>
        <v>-556116.25</v>
      </c>
      <c r="S39" s="172"/>
      <c r="U39" s="62"/>
      <c r="V39" s="62"/>
    </row>
    <row r="40" spans="1:22" ht="20.100000000000001" customHeight="1" x14ac:dyDescent="0.25">
      <c r="B40" s="74"/>
      <c r="C40" s="134" t="s">
        <v>9</v>
      </c>
      <c r="D40" s="134"/>
      <c r="E40" s="134"/>
      <c r="F40" s="134"/>
      <c r="G40" s="134"/>
      <c r="H40" s="134"/>
      <c r="I40" s="73">
        <f>I39</f>
        <v>10139666</v>
      </c>
      <c r="J40" s="73"/>
      <c r="K40" s="73">
        <f>K39</f>
        <v>42000</v>
      </c>
      <c r="L40" s="73">
        <f>I40+K40</f>
        <v>10181666</v>
      </c>
      <c r="M40" s="73">
        <f>M39</f>
        <v>9584351.75</v>
      </c>
      <c r="N40" s="73">
        <f>N39</f>
        <v>41198</v>
      </c>
      <c r="O40" s="73">
        <f>O39</f>
        <v>9625549.75</v>
      </c>
      <c r="P40" s="73">
        <f>P39</f>
        <v>-555314.25</v>
      </c>
      <c r="Q40" s="73">
        <f>Q39</f>
        <v>-802</v>
      </c>
      <c r="R40" s="73">
        <f>O40-L40</f>
        <v>-556116.25</v>
      </c>
      <c r="S40" s="172"/>
      <c r="U40" s="96">
        <f>O40/L40*100</f>
        <v>94.538062336753143</v>
      </c>
      <c r="V40" s="62"/>
    </row>
    <row r="41" spans="1:22" ht="10.5" customHeight="1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39"/>
      <c r="U41" s="62"/>
      <c r="V41" s="62"/>
    </row>
    <row r="42" spans="1:22" ht="24.75" customHeight="1" x14ac:dyDescent="0.25">
      <c r="A42" s="55" t="s">
        <v>73</v>
      </c>
      <c r="B42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39"/>
      <c r="U42" s="62"/>
      <c r="V42" s="62"/>
    </row>
    <row r="43" spans="1:22" ht="6.75" customHeight="1" x14ac:dyDescent="0.25">
      <c r="A43" s="55"/>
      <c r="B4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39"/>
    </row>
    <row r="44" spans="1:22" ht="20.100000000000001" customHeight="1" x14ac:dyDescent="0.25">
      <c r="B44" s="56" t="s">
        <v>10</v>
      </c>
      <c r="C44" s="114" t="s">
        <v>74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6"/>
      <c r="S44" s="39"/>
    </row>
    <row r="45" spans="1:22" ht="20.100000000000001" customHeight="1" x14ac:dyDescent="0.25">
      <c r="B45" s="56">
        <v>1</v>
      </c>
      <c r="C45" s="114">
        <v>2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6"/>
      <c r="S45" s="39"/>
    </row>
    <row r="46" spans="1:22" ht="36.75" customHeight="1" x14ac:dyDescent="0.25">
      <c r="B46" s="9"/>
      <c r="C46" s="155" t="s">
        <v>111</v>
      </c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7"/>
      <c r="S46" s="39"/>
    </row>
    <row r="47" spans="1:22" ht="24.75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39"/>
    </row>
    <row r="48" spans="1:22" s="13" customFormat="1" ht="21.75" customHeight="1" x14ac:dyDescent="0.25">
      <c r="A48" s="68" t="s">
        <v>49</v>
      </c>
      <c r="B48" s="3" t="s">
        <v>63</v>
      </c>
    </row>
    <row r="49" spans="1:19" ht="18" customHeight="1" x14ac:dyDescent="0.25">
      <c r="B49" s="3"/>
      <c r="O49" s="4" t="s">
        <v>44</v>
      </c>
      <c r="P49" s="6"/>
      <c r="Q49" s="6"/>
      <c r="R49" s="6"/>
    </row>
    <row r="50" spans="1:19" ht="30.75" customHeight="1" x14ac:dyDescent="0.25">
      <c r="A50" s="101" t="s">
        <v>10</v>
      </c>
      <c r="B50" s="128" t="s">
        <v>64</v>
      </c>
      <c r="C50" s="129"/>
      <c r="D50" s="129"/>
      <c r="E50" s="129"/>
      <c r="F50" s="101" t="s">
        <v>40</v>
      </c>
      <c r="G50" s="101"/>
      <c r="H50" s="101"/>
      <c r="I50" s="101" t="s">
        <v>45</v>
      </c>
      <c r="J50" s="101"/>
      <c r="K50" s="101"/>
      <c r="L50" s="101"/>
      <c r="M50" s="114" t="s">
        <v>7</v>
      </c>
      <c r="N50" s="115"/>
      <c r="O50" s="116"/>
      <c r="P50" s="41"/>
      <c r="Q50" s="34"/>
      <c r="R50" s="6"/>
    </row>
    <row r="51" spans="1:19" ht="33" customHeight="1" x14ac:dyDescent="0.25">
      <c r="A51" s="101"/>
      <c r="B51" s="131"/>
      <c r="C51" s="132"/>
      <c r="D51" s="132"/>
      <c r="E51" s="132"/>
      <c r="F51" s="56" t="s">
        <v>5</v>
      </c>
      <c r="G51" s="56" t="s">
        <v>6</v>
      </c>
      <c r="H51" s="56" t="s">
        <v>41</v>
      </c>
      <c r="I51" s="56" t="s">
        <v>5</v>
      </c>
      <c r="J51" s="64"/>
      <c r="K51" s="64" t="s">
        <v>6</v>
      </c>
      <c r="L51" s="56" t="s">
        <v>41</v>
      </c>
      <c r="M51" s="56" t="s">
        <v>5</v>
      </c>
      <c r="N51" s="56" t="s">
        <v>6</v>
      </c>
      <c r="O51" s="56" t="s">
        <v>41</v>
      </c>
      <c r="P51" s="41"/>
      <c r="Q51" s="34"/>
      <c r="R51" s="6"/>
    </row>
    <row r="52" spans="1:19" ht="18" customHeight="1" x14ac:dyDescent="0.25">
      <c r="A52" s="75">
        <v>1</v>
      </c>
      <c r="B52" s="114">
        <v>2</v>
      </c>
      <c r="C52" s="115"/>
      <c r="D52" s="115"/>
      <c r="E52" s="115"/>
      <c r="F52" s="56">
        <v>3</v>
      </c>
      <c r="G52" s="56">
        <v>4</v>
      </c>
      <c r="H52" s="56">
        <v>5</v>
      </c>
      <c r="I52" s="56">
        <v>6</v>
      </c>
      <c r="J52" s="64"/>
      <c r="K52" s="64">
        <v>7</v>
      </c>
      <c r="L52" s="64">
        <v>8</v>
      </c>
      <c r="M52" s="56">
        <v>9</v>
      </c>
      <c r="N52" s="56">
        <v>10</v>
      </c>
      <c r="O52" s="56">
        <v>11</v>
      </c>
      <c r="P52" s="42"/>
      <c r="Q52" s="33"/>
      <c r="R52" s="6"/>
    </row>
    <row r="53" spans="1:19" ht="36" customHeight="1" x14ac:dyDescent="0.25">
      <c r="A53" s="72">
        <v>1</v>
      </c>
      <c r="B53" s="120" t="s">
        <v>95</v>
      </c>
      <c r="C53" s="121"/>
      <c r="D53" s="121"/>
      <c r="E53" s="121"/>
      <c r="F53" s="76"/>
      <c r="G53" s="73">
        <f>K65</f>
        <v>25000</v>
      </c>
      <c r="H53" s="73">
        <f>G53+F53</f>
        <v>25000</v>
      </c>
      <c r="I53" s="73"/>
      <c r="J53" s="73"/>
      <c r="K53" s="77">
        <f>N65</f>
        <v>24800</v>
      </c>
      <c r="L53" s="73">
        <f>I53+K53</f>
        <v>24800</v>
      </c>
      <c r="M53" s="73">
        <f>I53-F53</f>
        <v>0</v>
      </c>
      <c r="N53" s="73">
        <f>K53-G53</f>
        <v>-200</v>
      </c>
      <c r="O53" s="73">
        <f>L53-H53</f>
        <v>-200</v>
      </c>
      <c r="P53" s="43"/>
      <c r="Q53" s="44"/>
      <c r="R53" s="6"/>
    </row>
    <row r="54" spans="1:19" s="11" customFormat="1" ht="21.75" customHeight="1" x14ac:dyDescent="0.25">
      <c r="A54" s="78"/>
      <c r="B54" s="123" t="s">
        <v>9</v>
      </c>
      <c r="C54" s="124"/>
      <c r="D54" s="124"/>
      <c r="E54" s="124"/>
      <c r="F54" s="79">
        <f>F53</f>
        <v>0</v>
      </c>
      <c r="G54" s="80">
        <f>G53</f>
        <v>25000</v>
      </c>
      <c r="H54" s="80">
        <f>SUM(H53:H53)</f>
        <v>25000</v>
      </c>
      <c r="I54" s="80">
        <f>I53</f>
        <v>0</v>
      </c>
      <c r="J54" s="80"/>
      <c r="K54" s="80">
        <f>K53</f>
        <v>24800</v>
      </c>
      <c r="L54" s="80">
        <f>SUM(L53:L53)</f>
        <v>24800</v>
      </c>
      <c r="M54" s="80">
        <f>I54-F54</f>
        <v>0</v>
      </c>
      <c r="N54" s="80">
        <f>N53</f>
        <v>-200</v>
      </c>
      <c r="O54" s="80">
        <f>L54-H54</f>
        <v>-200</v>
      </c>
      <c r="P54" s="43"/>
      <c r="Q54" s="44"/>
      <c r="R54" s="40"/>
    </row>
    <row r="55" spans="1:19" s="11" customFormat="1" ht="21.75" customHeight="1" x14ac:dyDescent="0.2">
      <c r="A55" s="40"/>
      <c r="B55" s="45"/>
      <c r="C55" s="45"/>
      <c r="D55" s="45"/>
      <c r="E55" s="45"/>
      <c r="F55" s="46"/>
      <c r="G55" s="47"/>
      <c r="H55" s="47"/>
      <c r="I55" s="47"/>
      <c r="J55" s="47"/>
      <c r="K55" s="47"/>
      <c r="L55" s="47"/>
      <c r="M55" s="47"/>
      <c r="N55" s="47"/>
      <c r="O55" s="47"/>
      <c r="P55" s="44"/>
      <c r="Q55" s="44"/>
      <c r="R55" s="40"/>
    </row>
    <row r="56" spans="1:19" ht="15.75" x14ac:dyDescent="0.25">
      <c r="A56" s="68" t="s">
        <v>51</v>
      </c>
      <c r="B56" s="48" t="s">
        <v>50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9" ht="18" customHeight="1" x14ac:dyDescent="0.25">
      <c r="A57" s="99" t="s">
        <v>75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</row>
    <row r="58" spans="1:19" ht="11.25" customHeight="1" x14ac:dyDescent="0.25">
      <c r="B58" s="3"/>
    </row>
    <row r="59" spans="1:19" ht="59.25" customHeight="1" x14ac:dyDescent="0.25">
      <c r="A59" s="101" t="s">
        <v>10</v>
      </c>
      <c r="B59" s="101" t="s">
        <v>14</v>
      </c>
      <c r="C59" s="101"/>
      <c r="D59" s="101"/>
      <c r="E59" s="101"/>
      <c r="F59" s="101"/>
      <c r="G59" s="101" t="s">
        <v>12</v>
      </c>
      <c r="H59" s="101" t="s">
        <v>13</v>
      </c>
      <c r="I59" s="101" t="s">
        <v>40</v>
      </c>
      <c r="J59" s="101"/>
      <c r="K59" s="101"/>
      <c r="L59" s="101"/>
      <c r="M59" s="101" t="s">
        <v>54</v>
      </c>
      <c r="N59" s="101"/>
      <c r="O59" s="101"/>
      <c r="P59" s="101" t="s">
        <v>7</v>
      </c>
      <c r="Q59" s="101"/>
      <c r="R59" s="101"/>
    </row>
    <row r="60" spans="1:19" ht="32.25" customHeight="1" x14ac:dyDescent="0.25">
      <c r="A60" s="101"/>
      <c r="B60" s="101"/>
      <c r="C60" s="101"/>
      <c r="D60" s="101"/>
      <c r="E60" s="101"/>
      <c r="F60" s="101"/>
      <c r="G60" s="101"/>
      <c r="H60" s="101"/>
      <c r="I60" s="56" t="s">
        <v>5</v>
      </c>
      <c r="J60" s="56"/>
      <c r="K60" s="56" t="s">
        <v>6</v>
      </c>
      <c r="L60" s="56" t="s">
        <v>41</v>
      </c>
      <c r="M60" s="56" t="s">
        <v>5</v>
      </c>
      <c r="N60" s="56" t="s">
        <v>6</v>
      </c>
      <c r="O60" s="56" t="s">
        <v>41</v>
      </c>
      <c r="P60" s="56" t="s">
        <v>5</v>
      </c>
      <c r="Q60" s="56" t="s">
        <v>6</v>
      </c>
      <c r="R60" s="56" t="s">
        <v>41</v>
      </c>
      <c r="S60" s="6"/>
    </row>
    <row r="61" spans="1:19" ht="18" customHeight="1" x14ac:dyDescent="0.25">
      <c r="A61" s="56">
        <v>1</v>
      </c>
      <c r="B61" s="101">
        <v>2</v>
      </c>
      <c r="C61" s="101"/>
      <c r="D61" s="101"/>
      <c r="E61" s="101"/>
      <c r="F61" s="101"/>
      <c r="G61" s="56">
        <v>3</v>
      </c>
      <c r="H61" s="56">
        <v>4</v>
      </c>
      <c r="I61" s="56">
        <v>5</v>
      </c>
      <c r="J61" s="56"/>
      <c r="K61" s="56">
        <v>6</v>
      </c>
      <c r="L61" s="56">
        <v>7</v>
      </c>
      <c r="M61" s="56">
        <v>8</v>
      </c>
      <c r="N61" s="56">
        <v>9</v>
      </c>
      <c r="O61" s="56">
        <v>10</v>
      </c>
      <c r="P61" s="56">
        <v>11</v>
      </c>
      <c r="Q61" s="56">
        <v>12</v>
      </c>
      <c r="R61" s="56">
        <v>13</v>
      </c>
      <c r="S61" s="6"/>
    </row>
    <row r="62" spans="1:19" ht="22.5" customHeight="1" x14ac:dyDescent="0.25">
      <c r="A62" s="74"/>
      <c r="B62" s="125" t="s">
        <v>23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7"/>
      <c r="M62" s="74"/>
      <c r="N62" s="74"/>
      <c r="O62" s="74"/>
      <c r="P62" s="74"/>
      <c r="Q62" s="74"/>
      <c r="R62" s="74"/>
      <c r="S62" s="6"/>
    </row>
    <row r="63" spans="1:19" ht="22.5" customHeight="1" x14ac:dyDescent="0.25">
      <c r="A63" s="74"/>
      <c r="B63" s="110" t="s">
        <v>30</v>
      </c>
      <c r="C63" s="110"/>
      <c r="D63" s="110"/>
      <c r="E63" s="110"/>
      <c r="F63" s="110"/>
      <c r="G63" s="10"/>
      <c r="H63" s="10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6"/>
    </row>
    <row r="64" spans="1:19" ht="48" customHeight="1" x14ac:dyDescent="0.25">
      <c r="A64" s="72">
        <v>1</v>
      </c>
      <c r="B64" s="151" t="s">
        <v>86</v>
      </c>
      <c r="C64" s="151"/>
      <c r="D64" s="151"/>
      <c r="E64" s="151"/>
      <c r="F64" s="151"/>
      <c r="G64" s="12" t="s">
        <v>42</v>
      </c>
      <c r="H64" s="12" t="s">
        <v>81</v>
      </c>
      <c r="I64" s="81">
        <f>10355866-238500+9400+12900</f>
        <v>10139666</v>
      </c>
      <c r="J64" s="82"/>
      <c r="K64" s="82"/>
      <c r="L64" s="82">
        <f>I64+K64</f>
        <v>10139666</v>
      </c>
      <c r="M64" s="82">
        <f>9584351.75</f>
        <v>9584351.75</v>
      </c>
      <c r="N64" s="82"/>
      <c r="O64" s="82">
        <f>M64+N64</f>
        <v>9584351.75</v>
      </c>
      <c r="P64" s="82">
        <f>M64-I64</f>
        <v>-555314.25</v>
      </c>
      <c r="Q64" s="82"/>
      <c r="R64" s="82">
        <f>P64</f>
        <v>-555314.25</v>
      </c>
      <c r="S64" s="6"/>
    </row>
    <row r="65" spans="1:20" ht="20.100000000000001" customHeight="1" x14ac:dyDescent="0.25">
      <c r="A65" s="72">
        <v>2</v>
      </c>
      <c r="B65" s="120" t="s">
        <v>66</v>
      </c>
      <c r="C65" s="121"/>
      <c r="D65" s="121"/>
      <c r="E65" s="121"/>
      <c r="F65" s="122"/>
      <c r="G65" s="12" t="s">
        <v>42</v>
      </c>
      <c r="H65" s="105" t="s">
        <v>90</v>
      </c>
      <c r="I65" s="82"/>
      <c r="J65" s="82"/>
      <c r="K65" s="82">
        <v>25000</v>
      </c>
      <c r="L65" s="82">
        <f>I65+K65</f>
        <v>25000</v>
      </c>
      <c r="M65" s="82"/>
      <c r="N65" s="83">
        <v>24800</v>
      </c>
      <c r="O65" s="82">
        <f>M65+N65</f>
        <v>24800</v>
      </c>
      <c r="P65" s="82"/>
      <c r="Q65" s="82">
        <f>N65-K65</f>
        <v>-200</v>
      </c>
      <c r="R65" s="82">
        <f>Q65</f>
        <v>-200</v>
      </c>
      <c r="S65" s="6"/>
    </row>
    <row r="66" spans="1:20" ht="33" customHeight="1" x14ac:dyDescent="0.25">
      <c r="A66" s="72">
        <v>3</v>
      </c>
      <c r="B66" s="102" t="s">
        <v>89</v>
      </c>
      <c r="C66" s="103"/>
      <c r="D66" s="103"/>
      <c r="E66" s="103"/>
      <c r="F66" s="104"/>
      <c r="G66" s="12" t="s">
        <v>42</v>
      </c>
      <c r="H66" s="106"/>
      <c r="I66" s="82"/>
      <c r="J66" s="82"/>
      <c r="K66" s="82">
        <v>17000</v>
      </c>
      <c r="L66" s="82">
        <f>I66+K66</f>
        <v>17000</v>
      </c>
      <c r="M66" s="82"/>
      <c r="N66" s="83">
        <v>16398</v>
      </c>
      <c r="O66" s="82">
        <f>M66+N66</f>
        <v>16398</v>
      </c>
      <c r="P66" s="82"/>
      <c r="Q66" s="82">
        <f>N66-K66</f>
        <v>-602</v>
      </c>
      <c r="R66" s="82">
        <f>Q66</f>
        <v>-602</v>
      </c>
      <c r="S66" s="6"/>
    </row>
    <row r="67" spans="1:20" ht="20.100000000000001" customHeight="1" x14ac:dyDescent="0.25">
      <c r="A67" s="72"/>
      <c r="B67" s="110" t="s">
        <v>19</v>
      </c>
      <c r="C67" s="110"/>
      <c r="D67" s="110"/>
      <c r="E67" s="110"/>
      <c r="F67" s="110"/>
      <c r="G67" s="12"/>
      <c r="H67" s="12"/>
      <c r="I67" s="84"/>
      <c r="J67" s="84"/>
      <c r="K67" s="85"/>
      <c r="L67" s="72"/>
      <c r="M67" s="72"/>
      <c r="N67" s="72"/>
      <c r="O67" s="72"/>
      <c r="P67" s="86"/>
      <c r="Q67" s="86"/>
      <c r="R67" s="86"/>
      <c r="S67" s="6"/>
    </row>
    <row r="68" spans="1:20" ht="34.5" customHeight="1" x14ac:dyDescent="0.25">
      <c r="A68" s="72">
        <v>1</v>
      </c>
      <c r="B68" s="151" t="s">
        <v>24</v>
      </c>
      <c r="C68" s="151"/>
      <c r="D68" s="151"/>
      <c r="E68" s="151"/>
      <c r="F68" s="151"/>
      <c r="G68" s="12" t="s">
        <v>16</v>
      </c>
      <c r="H68" s="12" t="s">
        <v>27</v>
      </c>
      <c r="I68" s="87">
        <v>24</v>
      </c>
      <c r="J68" s="87"/>
      <c r="K68" s="87"/>
      <c r="L68" s="87">
        <f>I68</f>
        <v>24</v>
      </c>
      <c r="M68" s="87">
        <v>18</v>
      </c>
      <c r="N68" s="87"/>
      <c r="O68" s="87">
        <f>M68</f>
        <v>18</v>
      </c>
      <c r="P68" s="87">
        <f>M68-I68</f>
        <v>-6</v>
      </c>
      <c r="Q68" s="87"/>
      <c r="R68" s="87">
        <f>P68</f>
        <v>-6</v>
      </c>
      <c r="S68" s="6"/>
    </row>
    <row r="69" spans="1:20" ht="33.75" customHeight="1" x14ac:dyDescent="0.25">
      <c r="A69" s="72">
        <v>2</v>
      </c>
      <c r="B69" s="167" t="s">
        <v>25</v>
      </c>
      <c r="C69" s="168"/>
      <c r="D69" s="168"/>
      <c r="E69" s="168"/>
      <c r="F69" s="168"/>
      <c r="G69" s="12" t="s">
        <v>16</v>
      </c>
      <c r="H69" s="169" t="s">
        <v>53</v>
      </c>
      <c r="I69" s="84">
        <v>5200</v>
      </c>
      <c r="J69" s="84"/>
      <c r="K69" s="85"/>
      <c r="L69" s="72">
        <f>I69</f>
        <v>5200</v>
      </c>
      <c r="M69" s="88">
        <f>290+825+261+2262</f>
        <v>3638</v>
      </c>
      <c r="N69" s="72"/>
      <c r="O69" s="72">
        <f>M69</f>
        <v>3638</v>
      </c>
      <c r="P69" s="89">
        <f>M69-I69</f>
        <v>-1562</v>
      </c>
      <c r="Q69" s="86"/>
      <c r="R69" s="89">
        <f>P69</f>
        <v>-1562</v>
      </c>
      <c r="S69" s="6"/>
    </row>
    <row r="70" spans="1:20" ht="34.5" customHeight="1" x14ac:dyDescent="0.25">
      <c r="A70" s="72">
        <v>3</v>
      </c>
      <c r="B70" s="167" t="s">
        <v>26</v>
      </c>
      <c r="C70" s="168"/>
      <c r="D70" s="168"/>
      <c r="E70" s="168"/>
      <c r="F70" s="168"/>
      <c r="G70" s="12" t="s">
        <v>16</v>
      </c>
      <c r="H70" s="169"/>
      <c r="I70" s="72">
        <v>600</v>
      </c>
      <c r="J70" s="72"/>
      <c r="K70" s="72"/>
      <c r="L70" s="72">
        <f>I70</f>
        <v>600</v>
      </c>
      <c r="M70" s="88">
        <f>81+47+211+301</f>
        <v>640</v>
      </c>
      <c r="N70" s="72"/>
      <c r="O70" s="72">
        <f>M70</f>
        <v>640</v>
      </c>
      <c r="P70" s="89">
        <f>M70-I70</f>
        <v>40</v>
      </c>
      <c r="Q70" s="89"/>
      <c r="R70" s="89">
        <f>P70</f>
        <v>40</v>
      </c>
      <c r="S70" s="6"/>
    </row>
    <row r="71" spans="1:20" ht="24" customHeight="1" x14ac:dyDescent="0.25">
      <c r="A71" s="72">
        <v>4</v>
      </c>
      <c r="B71" s="164" t="s">
        <v>67</v>
      </c>
      <c r="C71" s="165"/>
      <c r="D71" s="165"/>
      <c r="E71" s="165"/>
      <c r="F71" s="166"/>
      <c r="G71" s="12" t="s">
        <v>16</v>
      </c>
      <c r="H71" s="105" t="s">
        <v>90</v>
      </c>
      <c r="I71" s="89"/>
      <c r="J71" s="89"/>
      <c r="K71" s="72">
        <v>1</v>
      </c>
      <c r="L71" s="89">
        <f>K71</f>
        <v>1</v>
      </c>
      <c r="M71" s="89"/>
      <c r="N71" s="72">
        <v>1</v>
      </c>
      <c r="O71" s="89">
        <f>N71</f>
        <v>1</v>
      </c>
      <c r="P71" s="89"/>
      <c r="Q71" s="89">
        <f>N71-K71</f>
        <v>0</v>
      </c>
      <c r="R71" s="89">
        <f>Q71</f>
        <v>0</v>
      </c>
      <c r="S71" s="6"/>
    </row>
    <row r="72" spans="1:20" ht="32.25" customHeight="1" x14ac:dyDescent="0.25">
      <c r="A72" s="72">
        <v>5</v>
      </c>
      <c r="B72" s="107" t="s">
        <v>91</v>
      </c>
      <c r="C72" s="108"/>
      <c r="D72" s="108"/>
      <c r="E72" s="108"/>
      <c r="F72" s="109"/>
      <c r="G72" s="12" t="s">
        <v>16</v>
      </c>
      <c r="H72" s="106"/>
      <c r="I72" s="89"/>
      <c r="J72" s="89"/>
      <c r="K72" s="72">
        <v>1</v>
      </c>
      <c r="L72" s="89">
        <f>K72</f>
        <v>1</v>
      </c>
      <c r="M72" s="89"/>
      <c r="N72" s="72">
        <v>1</v>
      </c>
      <c r="O72" s="89">
        <f>N72</f>
        <v>1</v>
      </c>
      <c r="P72" s="89"/>
      <c r="Q72" s="89">
        <f>N72-K72</f>
        <v>0</v>
      </c>
      <c r="R72" s="89">
        <f>Q72</f>
        <v>0</v>
      </c>
      <c r="S72" s="6"/>
    </row>
    <row r="73" spans="1:20" ht="20.100000000000001" customHeight="1" x14ac:dyDescent="0.25">
      <c r="A73" s="72"/>
      <c r="B73" s="110" t="s">
        <v>20</v>
      </c>
      <c r="C73" s="110"/>
      <c r="D73" s="110"/>
      <c r="E73" s="110"/>
      <c r="F73" s="110"/>
      <c r="G73" s="12"/>
      <c r="H73" s="23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6"/>
    </row>
    <row r="74" spans="1:20" ht="33.75" customHeight="1" x14ac:dyDescent="0.25">
      <c r="A74" s="72">
        <v>1</v>
      </c>
      <c r="B74" s="136" t="s">
        <v>96</v>
      </c>
      <c r="C74" s="137"/>
      <c r="D74" s="137"/>
      <c r="E74" s="137"/>
      <c r="F74" s="137"/>
      <c r="G74" s="12" t="s">
        <v>16</v>
      </c>
      <c r="H74" s="12" t="s">
        <v>18</v>
      </c>
      <c r="I74" s="89">
        <f>I69/22</f>
        <v>236.36363636363637</v>
      </c>
      <c r="J74" s="89"/>
      <c r="K74" s="90"/>
      <c r="L74" s="89">
        <f>I74</f>
        <v>236.36363636363637</v>
      </c>
      <c r="M74" s="89">
        <f>M69/16</f>
        <v>227.375</v>
      </c>
      <c r="N74" s="89"/>
      <c r="O74" s="89">
        <f>M74</f>
        <v>227.375</v>
      </c>
      <c r="P74" s="89">
        <f>M74-I74</f>
        <v>-8.988636363636374</v>
      </c>
      <c r="Q74" s="89"/>
      <c r="R74" s="89">
        <f>P74</f>
        <v>-8.988636363636374</v>
      </c>
      <c r="S74" s="6"/>
      <c r="T74" s="49"/>
    </row>
    <row r="75" spans="1:20" ht="37.5" customHeight="1" x14ac:dyDescent="0.25">
      <c r="A75" s="72">
        <v>2</v>
      </c>
      <c r="B75" s="136" t="s">
        <v>97</v>
      </c>
      <c r="C75" s="137"/>
      <c r="D75" s="137"/>
      <c r="E75" s="137"/>
      <c r="F75" s="137"/>
      <c r="G75" s="12" t="s">
        <v>16</v>
      </c>
      <c r="H75" s="12" t="s">
        <v>18</v>
      </c>
      <c r="I75" s="89">
        <f>I70/22</f>
        <v>27.272727272727273</v>
      </c>
      <c r="J75" s="89"/>
      <c r="K75" s="89"/>
      <c r="L75" s="89">
        <f>I75</f>
        <v>27.272727272727273</v>
      </c>
      <c r="M75" s="89">
        <f>M70/16</f>
        <v>40</v>
      </c>
      <c r="N75" s="72"/>
      <c r="O75" s="89">
        <f>M75</f>
        <v>40</v>
      </c>
      <c r="P75" s="89">
        <f>M75-I75</f>
        <v>12.727272727272727</v>
      </c>
      <c r="Q75" s="89"/>
      <c r="R75" s="89">
        <f>P75</f>
        <v>12.727272727272727</v>
      </c>
      <c r="S75" s="6"/>
      <c r="T75" s="49"/>
    </row>
    <row r="76" spans="1:20" ht="20.100000000000001" customHeight="1" x14ac:dyDescent="0.25">
      <c r="A76" s="72">
        <v>3</v>
      </c>
      <c r="B76" s="120" t="s">
        <v>98</v>
      </c>
      <c r="C76" s="121"/>
      <c r="D76" s="121"/>
      <c r="E76" s="121"/>
      <c r="F76" s="122"/>
      <c r="G76" s="12" t="s">
        <v>42</v>
      </c>
      <c r="H76" s="12" t="s">
        <v>18</v>
      </c>
      <c r="I76" s="90"/>
      <c r="J76" s="90"/>
      <c r="K76" s="82">
        <f>K65/K71</f>
        <v>25000</v>
      </c>
      <c r="L76" s="82">
        <f>K76</f>
        <v>25000</v>
      </c>
      <c r="M76" s="82"/>
      <c r="N76" s="82">
        <f>N65/N71</f>
        <v>24800</v>
      </c>
      <c r="O76" s="82">
        <f>N76</f>
        <v>24800</v>
      </c>
      <c r="P76" s="82"/>
      <c r="Q76" s="82">
        <f>N76-K76</f>
        <v>-200</v>
      </c>
      <c r="R76" s="82">
        <f>Q76</f>
        <v>-200</v>
      </c>
      <c r="S76" s="6"/>
      <c r="T76" s="49"/>
    </row>
    <row r="77" spans="1:20" ht="19.5" customHeight="1" x14ac:dyDescent="0.25">
      <c r="A77" s="72">
        <v>4</v>
      </c>
      <c r="B77" s="102" t="s">
        <v>92</v>
      </c>
      <c r="C77" s="103"/>
      <c r="D77" s="103"/>
      <c r="E77" s="103"/>
      <c r="F77" s="104"/>
      <c r="G77" s="12" t="s">
        <v>42</v>
      </c>
      <c r="H77" s="12" t="s">
        <v>18</v>
      </c>
      <c r="I77" s="90"/>
      <c r="J77" s="90"/>
      <c r="K77" s="82">
        <f>K66/K72</f>
        <v>17000</v>
      </c>
      <c r="L77" s="82">
        <f>K77</f>
        <v>17000</v>
      </c>
      <c r="M77" s="82"/>
      <c r="N77" s="82">
        <f>N66/N72</f>
        <v>16398</v>
      </c>
      <c r="O77" s="82">
        <f>N77</f>
        <v>16398</v>
      </c>
      <c r="P77" s="82"/>
      <c r="Q77" s="82">
        <f>N77-K77</f>
        <v>-602</v>
      </c>
      <c r="R77" s="82">
        <f>Q77</f>
        <v>-602</v>
      </c>
      <c r="S77" s="6"/>
      <c r="T77" s="49"/>
    </row>
    <row r="78" spans="1:20" ht="17.25" customHeight="1" x14ac:dyDescent="0.25">
      <c r="A78" s="72"/>
      <c r="B78" s="110" t="s">
        <v>21</v>
      </c>
      <c r="C78" s="110"/>
      <c r="D78" s="110"/>
      <c r="E78" s="110"/>
      <c r="F78" s="110"/>
      <c r="G78" s="12"/>
      <c r="H78" s="12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6"/>
      <c r="T78" s="49"/>
    </row>
    <row r="79" spans="1:20" ht="36" customHeight="1" x14ac:dyDescent="0.25">
      <c r="A79" s="72">
        <v>1</v>
      </c>
      <c r="B79" s="151" t="s">
        <v>93</v>
      </c>
      <c r="C79" s="152"/>
      <c r="D79" s="152"/>
      <c r="E79" s="152"/>
      <c r="F79" s="152"/>
      <c r="G79" s="12" t="s">
        <v>17</v>
      </c>
      <c r="H79" s="12" t="s">
        <v>18</v>
      </c>
      <c r="I79" s="91">
        <v>100</v>
      </c>
      <c r="J79" s="91"/>
      <c r="K79" s="89"/>
      <c r="L79" s="89">
        <f>I79</f>
        <v>100</v>
      </c>
      <c r="M79" s="92">
        <v>100</v>
      </c>
      <c r="N79" s="89"/>
      <c r="O79" s="89">
        <f>M79</f>
        <v>100</v>
      </c>
      <c r="P79" s="89">
        <f>M79-I79</f>
        <v>0</v>
      </c>
      <c r="Q79" s="89"/>
      <c r="R79" s="89">
        <f>P79</f>
        <v>0</v>
      </c>
      <c r="S79" s="6"/>
      <c r="T79" s="49"/>
    </row>
    <row r="80" spans="1:20" ht="48" hidden="1" customHeight="1" x14ac:dyDescent="0.25">
      <c r="A80" s="9"/>
      <c r="B80" s="139" t="s">
        <v>87</v>
      </c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</row>
    <row r="81" spans="1:21" ht="14.25" customHeight="1" x14ac:dyDescent="0.25"/>
    <row r="82" spans="1:21" ht="20.100000000000001" customHeight="1" x14ac:dyDescent="0.25">
      <c r="A82" s="98" t="s">
        <v>76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</row>
    <row r="83" spans="1:21" ht="20.100000000000001" customHeight="1" x14ac:dyDescent="0.25">
      <c r="A83" s="57"/>
      <c r="B83"/>
      <c r="C83"/>
      <c r="D83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1:21" ht="36.75" customHeight="1" x14ac:dyDescent="0.25">
      <c r="A84" s="56" t="s">
        <v>10</v>
      </c>
      <c r="B84" s="56" t="s">
        <v>14</v>
      </c>
      <c r="C84" s="56" t="s">
        <v>12</v>
      </c>
      <c r="D84" s="101" t="s">
        <v>77</v>
      </c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</row>
    <row r="85" spans="1:21" ht="20.100000000000001" customHeight="1" x14ac:dyDescent="0.25">
      <c r="A85" s="56">
        <v>1</v>
      </c>
      <c r="B85" s="56">
        <v>2</v>
      </c>
      <c r="C85" s="56">
        <v>3</v>
      </c>
      <c r="D85" s="101">
        <v>4</v>
      </c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</row>
    <row r="86" spans="1:21" ht="49.5" customHeight="1" x14ac:dyDescent="0.25">
      <c r="A86" s="61">
        <v>1</v>
      </c>
      <c r="B86" s="61" t="s">
        <v>30</v>
      </c>
      <c r="C86" s="60" t="s">
        <v>82</v>
      </c>
      <c r="D86" s="143" t="s">
        <v>108</v>
      </c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5"/>
    </row>
    <row r="87" spans="1:21" ht="34.5" customHeight="1" x14ac:dyDescent="0.25">
      <c r="A87" s="61">
        <v>2</v>
      </c>
      <c r="B87" s="61" t="s">
        <v>19</v>
      </c>
      <c r="C87" s="60" t="s">
        <v>16</v>
      </c>
      <c r="D87" s="138" t="s">
        <v>104</v>
      </c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</row>
    <row r="88" spans="1:21" ht="33" customHeight="1" x14ac:dyDescent="0.25">
      <c r="A88" s="60">
        <v>3</v>
      </c>
      <c r="B88" s="60" t="s">
        <v>20</v>
      </c>
      <c r="C88" s="60" t="s">
        <v>82</v>
      </c>
      <c r="D88" s="138" t="s">
        <v>109</v>
      </c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1:21" ht="20.100000000000001" customHeight="1" x14ac:dyDescent="0.25">
      <c r="A89" s="56">
        <v>4</v>
      </c>
      <c r="B89" s="56" t="s">
        <v>21</v>
      </c>
      <c r="C89" s="56" t="s">
        <v>105</v>
      </c>
      <c r="D89" s="149" t="s">
        <v>106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22"/>
    </row>
    <row r="90" spans="1:21" ht="20.100000000000001" customHeight="1" x14ac:dyDescent="0.25">
      <c r="A90" s="59"/>
      <c r="B90" s="59"/>
      <c r="C90" s="59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22"/>
    </row>
    <row r="91" spans="1:21" ht="20.100000000000001" customHeight="1" x14ac:dyDescent="0.25">
      <c r="A91" s="99" t="s">
        <v>78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22"/>
    </row>
    <row r="92" spans="1:21" ht="115.5" customHeight="1" x14ac:dyDescent="0.25">
      <c r="A92" s="147" t="s">
        <v>110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</row>
    <row r="93" spans="1:21" ht="17.25" customHeight="1" x14ac:dyDescent="0.25">
      <c r="A93" s="6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22"/>
    </row>
    <row r="94" spans="1:21" ht="19.5" customHeight="1" x14ac:dyDescent="0.25">
      <c r="A94" s="21" t="s">
        <v>52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22"/>
    </row>
    <row r="95" spans="1:21" ht="9" customHeight="1" x14ac:dyDescent="0.25">
      <c r="B95" s="14"/>
      <c r="C95" s="17"/>
      <c r="D95" s="17"/>
      <c r="E95" s="17"/>
      <c r="F95" s="15"/>
      <c r="G95" s="16"/>
      <c r="H95" s="16"/>
      <c r="I95" s="18"/>
      <c r="J95" s="18"/>
      <c r="K95" s="16"/>
      <c r="L95" s="16"/>
      <c r="M95" s="18"/>
      <c r="N95" s="16"/>
      <c r="O95" s="16"/>
      <c r="P95" s="18"/>
      <c r="Q95" s="16"/>
      <c r="R95" s="16"/>
      <c r="S95" s="6"/>
    </row>
    <row r="96" spans="1:21" ht="16.5" customHeight="1" x14ac:dyDescent="0.25">
      <c r="A96" s="150" t="s">
        <v>107</v>
      </c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95"/>
      <c r="U96" s="94" t="s">
        <v>103</v>
      </c>
    </row>
    <row r="97" spans="1:23" ht="18" customHeight="1" x14ac:dyDescent="0.25">
      <c r="A97" s="17"/>
      <c r="B97" s="52"/>
      <c r="C97" s="15"/>
      <c r="D97" s="15"/>
      <c r="E97" s="15"/>
      <c r="F97" s="15"/>
    </row>
    <row r="98" spans="1:23" ht="32.25" customHeight="1" x14ac:dyDescent="0.25">
      <c r="B98" s="100" t="s">
        <v>85</v>
      </c>
      <c r="C98" s="100"/>
      <c r="D98" s="100"/>
      <c r="E98" s="100"/>
      <c r="F98" s="100"/>
      <c r="G98" s="100"/>
      <c r="H98" s="100"/>
      <c r="L98" s="135"/>
      <c r="M98" s="135"/>
      <c r="O98" s="141" t="s">
        <v>80</v>
      </c>
      <c r="P98" s="141"/>
      <c r="Q98" s="141"/>
    </row>
    <row r="99" spans="1:23" ht="18" customHeight="1" x14ac:dyDescent="0.25">
      <c r="B99" s="7"/>
      <c r="L99" s="148" t="s">
        <v>15</v>
      </c>
      <c r="M99" s="148"/>
      <c r="N99" s="51"/>
      <c r="O99" s="142" t="s">
        <v>79</v>
      </c>
      <c r="P99" s="142"/>
      <c r="Q99" s="142"/>
      <c r="T99" s="50"/>
      <c r="U99" s="50"/>
      <c r="V99" s="50"/>
      <c r="W99" s="50"/>
    </row>
    <row r="100" spans="1:23" ht="18" customHeight="1" x14ac:dyDescent="0.25">
      <c r="L100" s="19"/>
      <c r="M100" s="19"/>
      <c r="O100" s="8"/>
    </row>
    <row r="101" spans="1:23" ht="18" customHeight="1" x14ac:dyDescent="0.25">
      <c r="B101" s="13"/>
    </row>
    <row r="102" spans="1:23" ht="33" customHeight="1" x14ac:dyDescent="0.25">
      <c r="B102" s="146" t="s">
        <v>70</v>
      </c>
      <c r="C102" s="146"/>
      <c r="D102" s="146"/>
      <c r="E102" s="146"/>
      <c r="F102" s="146"/>
      <c r="G102" s="146"/>
      <c r="L102" s="135"/>
      <c r="M102" s="135"/>
      <c r="O102" s="141" t="s">
        <v>83</v>
      </c>
      <c r="P102" s="141"/>
      <c r="Q102" s="141"/>
    </row>
    <row r="103" spans="1:23" x14ac:dyDescent="0.25">
      <c r="L103" s="148" t="s">
        <v>15</v>
      </c>
      <c r="M103" s="148"/>
      <c r="N103" s="51"/>
      <c r="O103" s="142" t="s">
        <v>79</v>
      </c>
      <c r="P103" s="142"/>
      <c r="Q103" s="142"/>
    </row>
    <row r="107" spans="1:23" ht="15.75" x14ac:dyDescent="0.25">
      <c r="B107" s="97" t="s">
        <v>102</v>
      </c>
    </row>
  </sheetData>
  <mergeCells count="96">
    <mergeCell ref="P59:R59"/>
    <mergeCell ref="I39:J39"/>
    <mergeCell ref="B63:F63"/>
    <mergeCell ref="A57:R57"/>
    <mergeCell ref="M59:O59"/>
    <mergeCell ref="S36:S37"/>
    <mergeCell ref="S38:S40"/>
    <mergeCell ref="M50:O50"/>
    <mergeCell ref="B53:E53"/>
    <mergeCell ref="B36:B37"/>
    <mergeCell ref="C39:H39"/>
    <mergeCell ref="B71:F71"/>
    <mergeCell ref="A59:A60"/>
    <mergeCell ref="B59:F60"/>
    <mergeCell ref="H59:H60"/>
    <mergeCell ref="B68:F68"/>
    <mergeCell ref="B69:F69"/>
    <mergeCell ref="H69:H70"/>
    <mergeCell ref="B64:F64"/>
    <mergeCell ref="B70:F70"/>
    <mergeCell ref="F16:M16"/>
    <mergeCell ref="A50:A51"/>
    <mergeCell ref="F50:H50"/>
    <mergeCell ref="G19:H19"/>
    <mergeCell ref="C38:H38"/>
    <mergeCell ref="B21:K21"/>
    <mergeCell ref="C30:O30"/>
    <mergeCell ref="C24:O24"/>
    <mergeCell ref="C23:O23"/>
    <mergeCell ref="G18:H18"/>
    <mergeCell ref="I9:N9"/>
    <mergeCell ref="K19:Q19"/>
    <mergeCell ref="K18:Q18"/>
    <mergeCell ref="I50:L50"/>
    <mergeCell ref="P36:R36"/>
    <mergeCell ref="I36:L36"/>
    <mergeCell ref="M36:O36"/>
    <mergeCell ref="F12:M12"/>
    <mergeCell ref="C46:R46"/>
    <mergeCell ref="B50:E51"/>
    <mergeCell ref="F15:M15"/>
    <mergeCell ref="B76:F76"/>
    <mergeCell ref="O103:Q103"/>
    <mergeCell ref="O98:Q98"/>
    <mergeCell ref="L102:M102"/>
    <mergeCell ref="D85:R85"/>
    <mergeCell ref="B61:F61"/>
    <mergeCell ref="L103:M103"/>
    <mergeCell ref="B75:F75"/>
    <mergeCell ref="B79:F79"/>
    <mergeCell ref="O102:Q102"/>
    <mergeCell ref="O99:Q99"/>
    <mergeCell ref="D86:R86"/>
    <mergeCell ref="D88:R88"/>
    <mergeCell ref="B102:G102"/>
    <mergeCell ref="A92:S92"/>
    <mergeCell ref="L99:M99"/>
    <mergeCell ref="D89:R89"/>
    <mergeCell ref="A96:R96"/>
    <mergeCell ref="C36:H37"/>
    <mergeCell ref="B18:C18"/>
    <mergeCell ref="B16:C16"/>
    <mergeCell ref="C40:H40"/>
    <mergeCell ref="L98:M98"/>
    <mergeCell ref="B74:F74"/>
    <mergeCell ref="D87:R87"/>
    <mergeCell ref="B80:R80"/>
    <mergeCell ref="E19:F19"/>
    <mergeCell ref="B67:F67"/>
    <mergeCell ref="B65:F65"/>
    <mergeCell ref="B52:E52"/>
    <mergeCell ref="B73:F73"/>
    <mergeCell ref="B54:E54"/>
    <mergeCell ref="B62:L62"/>
    <mergeCell ref="I59:L59"/>
    <mergeCell ref="G59:G60"/>
    <mergeCell ref="I8:N8"/>
    <mergeCell ref="B19:C19"/>
    <mergeCell ref="C31:O31"/>
    <mergeCell ref="C44:R44"/>
    <mergeCell ref="C45:R45"/>
    <mergeCell ref="B12:C12"/>
    <mergeCell ref="B15:C15"/>
    <mergeCell ref="E18:F18"/>
    <mergeCell ref="B13:C13"/>
    <mergeCell ref="F13:M13"/>
    <mergeCell ref="A82:R82"/>
    <mergeCell ref="A91:R91"/>
    <mergeCell ref="B98:H98"/>
    <mergeCell ref="D84:R84"/>
    <mergeCell ref="B66:F66"/>
    <mergeCell ref="H65:H66"/>
    <mergeCell ref="B72:F72"/>
    <mergeCell ref="H71:H72"/>
    <mergeCell ref="B77:F77"/>
    <mergeCell ref="B78:F78"/>
  </mergeCells>
  <phoneticPr fontId="11" type="noConversion"/>
  <pageMargins left="0.11811023622047245" right="0.11811023622047245" top="0.19685039370078741" bottom="0.19685039370078741" header="0.31496062992125984" footer="0.31496062992125984"/>
  <pageSetup paperSize="9" scale="64" orientation="landscape" verticalDpi="0" r:id="rId1"/>
  <rowBreaks count="2" manualBreakCount="2">
    <brk id="41" max="18" man="1"/>
    <brk id="75" max="18" man="1"/>
  </rowBreaks>
  <colBreaks count="1" manualBreakCount="1">
    <brk id="1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1410160</vt:lpstr>
      <vt:lpstr>'1410160'!Область_друку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2026-01-22T12:22:41Z</cp:lastPrinted>
  <dcterms:created xsi:type="dcterms:W3CDTF">2019-01-14T08:15:45Z</dcterms:created>
  <dcterms:modified xsi:type="dcterms:W3CDTF">2026-01-27T14:13:02Z</dcterms:modified>
</cp:coreProperties>
</file>