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0730" windowHeight="11760"/>
  </bookViews>
  <sheets>
    <sheet name="1416020" sheetId="2" r:id="rId1"/>
  </sheets>
  <definedNames>
    <definedName name="_xlnm.Print_Area" localSheetId="0">'1416020'!$A$1:$BL$112</definedName>
  </definedNames>
  <calcPr calcId="152511"/>
</workbook>
</file>

<file path=xl/calcChain.xml><?xml version="1.0" encoding="utf-8"?>
<calcChain xmlns="http://schemas.openxmlformats.org/spreadsheetml/2006/main">
  <c r="AO72" i="2" l="1"/>
  <c r="AO100" i="2"/>
  <c r="AO71" i="2"/>
  <c r="CB94" i="2"/>
  <c r="AW63" i="2"/>
  <c r="AO96" i="2"/>
  <c r="BE96" i="2" s="1"/>
  <c r="AO95" i="2"/>
  <c r="CB96" i="2" s="1"/>
  <c r="AO85" i="2"/>
  <c r="BE85" i="2"/>
  <c r="AC50" i="2"/>
  <c r="AS50" i="2"/>
  <c r="AC52" i="2"/>
  <c r="AC53" i="2" s="1"/>
  <c r="BE98" i="2"/>
  <c r="BE94" i="2"/>
  <c r="AO87" i="2"/>
  <c r="BE87" i="2" s="1"/>
  <c r="AC49" i="2"/>
  <c r="AO60" i="2" s="1"/>
  <c r="AO79" i="2"/>
  <c r="BE79" i="2"/>
  <c r="BE76" i="2"/>
  <c r="AO86" i="2"/>
  <c r="BE86" i="2" s="1"/>
  <c r="BE89" i="2"/>
  <c r="BE75" i="2"/>
  <c r="BE74" i="2"/>
  <c r="AO82" i="2"/>
  <c r="BE82" i="2"/>
  <c r="A110" i="2"/>
  <c r="AO78" i="2"/>
  <c r="BE78" i="2" s="1"/>
  <c r="AC51" i="2"/>
  <c r="AS49" i="2"/>
  <c r="BE71" i="2"/>
  <c r="AS51" i="2"/>
  <c r="BE72" i="2"/>
  <c r="AO80" i="2"/>
  <c r="BE80" i="2"/>
  <c r="CB95" i="2"/>
  <c r="BE95" i="2"/>
  <c r="BE100" i="2"/>
  <c r="AO91" i="2"/>
  <c r="BE91" i="2"/>
  <c r="AO61" i="2"/>
  <c r="BE61" i="2"/>
  <c r="BE60" i="2" l="1"/>
  <c r="AS53" i="2"/>
  <c r="AS21" i="2"/>
  <c r="U21" i="2" s="1"/>
  <c r="AO62" i="2"/>
  <c r="BE62" i="2" s="1"/>
  <c r="AS52" i="2"/>
  <c r="AO63" i="2" l="1"/>
  <c r="BE63" i="2"/>
</calcChain>
</file>

<file path=xl/sharedStrings.xml><?xml version="1.0" encoding="utf-8"?>
<sst xmlns="http://schemas.openxmlformats.org/spreadsheetml/2006/main" count="176" uniqueCount="121">
  <si>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</si>
  <si>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</si>
  <si>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</si>
  <si>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</si>
  <si>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</si>
  <si>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</si>
  <si>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name</t>
  </si>
  <si>
    <t>s4.7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</si>
  <si>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</si>
  <si>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</si>
  <si>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</si>
  <si>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</si>
  <si>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</si>
  <si>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</si>
  <si>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</si>
  <si>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</si>
  <si>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</si>
  <si>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</si>
  <si>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</si>
  <si>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</si>
  <si>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</si>
  <si>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</si>
  <si>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</si>
  <si>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</si>
  <si>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</si>
  <si>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</si>
  <si>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</si>
  <si>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</si>
  <si>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</si>
  <si>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</si>
  <si>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</si>
  <si>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</si>
  <si>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</si>
  <si>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</si>
  <si>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</si>
  <si>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</si>
  <si>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</si>
  <si>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</si>
  <si>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</si>
  <si>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</si>
  <si>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</si>
  <si>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</si>
  <si>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</si>
  <si>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</si>
  <si>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</si>
  <si>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</si>
  <si>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</si>
  <si>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</si>
  <si>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</si>
  <si>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</si>
  <si>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фінансування та підтримки комунальним підприємствам міста з метою забезпечення належної та безперебійної їх роботи</t>
  </si>
  <si>
    <t>УСЬОГО</t>
  </si>
  <si>
    <t>затрат</t>
  </si>
  <si>
    <t>грн.</t>
  </si>
  <si>
    <t>продукту</t>
  </si>
  <si>
    <t>од.</t>
  </si>
  <si>
    <t>розрахунково</t>
  </si>
  <si>
    <t>якості</t>
  </si>
  <si>
    <t>Забезпечення належної та безперебійної  роботи комунальних підприємств із надання послуг населенню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</si>
  <si>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</si>
  <si>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</si>
  <si>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</si>
  <si>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</si>
  <si>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</si>
  <si>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</si>
  <si>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</si>
  <si>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</si>
  <si>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Управління комунальної інфраструктури Хмельницької міської Ради</t>
  </si>
  <si>
    <t>1410000</t>
  </si>
  <si>
    <t>6020</t>
  </si>
  <si>
    <t>0620</t>
  </si>
  <si>
    <t>Забезпечення функціонування комунального підприємства "Акведук"</t>
  </si>
  <si>
    <t>обсяг видатків на забезпечення функціонування комунального підприємства "Акведук"</t>
  </si>
  <si>
    <t xml:space="preserve">кількість особових рахунків, абонентам яких здійснюється надання житлово-комунальних послуг </t>
  </si>
  <si>
    <t>договори</t>
  </si>
  <si>
    <t>кількість особових рахунків, абоненти яких планується забезпечити житлово-комунальними послугами</t>
  </si>
  <si>
    <t xml:space="preserve">ефективності </t>
  </si>
  <si>
    <t>середні витрати на обслуговування 1 особового рахунку,  абонентам яких здійснюється надання житлово-комунальних послуг</t>
  </si>
  <si>
    <t>Завдання 1. Забезпечення функціонування комунальних підприємств у сфері водопровідно-каналізаційного господарства</t>
  </si>
  <si>
    <t>рішення сесії міської ради</t>
  </si>
  <si>
    <t>(Власне ім'я, ПРІЗВИЩЕ)</t>
  </si>
  <si>
    <t>Сергій ЯМЧУК</t>
  </si>
  <si>
    <t>Програма підтримки і розвитку комунального підприємства "Акведук" Хмельницької міської ради на 2023 - 2027 роки (із змінами)</t>
  </si>
  <si>
    <t>Управління комунальної інфраструктури Хмельницької міської ради</t>
  </si>
  <si>
    <t>2256400000</t>
  </si>
  <si>
    <t>відс.</t>
  </si>
  <si>
    <t>Програма підтримки та розвитку Хмельницького комунального підприємства «Спецкомунтранс» на 2023 – 2027 роки (із змінами)</t>
  </si>
  <si>
    <t xml:space="preserve">здійснювати виконання зобов’язань по кредитному договору </t>
  </si>
  <si>
    <t xml:space="preserve">Здійснення заходів із реалізації кредитного договору укладеного ХКП "Спецкомунтранс" з ЄБРР </t>
  </si>
  <si>
    <t>обсяг видатків для ХКП "Спецкомунтранс" на виконання зобов’язань по кредитному договору, який укладено з ЄБРР</t>
  </si>
  <si>
    <t>загальна сума кредитного договору</t>
  </si>
  <si>
    <t>договір</t>
  </si>
  <si>
    <t>кількість підприємств, що виконують зобов’язання по кредитному договору</t>
  </si>
  <si>
    <t>бюджетної програми місцевого бюджету на 2025  рік</t>
  </si>
  <si>
    <t>Завдання 2. Здійснення заходів із реалізації кредитного договору</t>
  </si>
  <si>
    <t xml:space="preserve">3 807 218,85 </t>
  </si>
  <si>
    <t>50 грн курс євро з листа ФУ</t>
  </si>
  <si>
    <t>28 500 000 євро кредитні кошти з договору(без грантових - 6,25 млн євро та місц. Бюджету - 3 млн євро)</t>
  </si>
  <si>
    <t>лист-звернення</t>
  </si>
  <si>
    <t xml:space="preserve">відсоток передбачених бюджетних коштів ХКП "Спецкомунтранс"  на виконання зобов’язань у 2025 році по кредитному договору, який укладено з ЄБРР </t>
  </si>
  <si>
    <t>сума вибірки кредитних коштів запланованих на 2025 рік</t>
  </si>
  <si>
    <t xml:space="preserve">кількість об'єктів, на яких необхідно та планується виконати роботи з поточного ремонту зовнішніх мереж водопостачання с. Пирогівці </t>
  </si>
  <si>
    <t>зведений кошторисний розрахунок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</si>
  <si>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</si>
  <si>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</si>
  <si>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</si>
  <si>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обсяг видатків на поточний ремонт центрального водогону та трубопроводу холодного водопостачання з улаштуванням колодязів на трасі центрального водогону селища Богданівці</t>
  </si>
  <si>
    <t>кількість об'єктів, на яких необхідно та планується виконати роботи з поточного ремонту центрального водогону та трубопроводу холодного водопостачання з улаштуванням колодязів на трасі центрального водогону  селища Богданівці</t>
  </si>
  <si>
    <t>витрати на виконання робіт з поточного ремонту центрального водогону та трубопроводу холодного водопостачання з улаштуванням колодязів на трасі центрального водогону  на 1 об'єкті</t>
  </si>
  <si>
    <t>Проведення поточного ремонту центрального водогону та трубопроводу холодного водопостачання з улаштуванням колодязів на трасі центрального водогону селища Богданівці</t>
  </si>
  <si>
    <t>розрахунок підприємства</t>
  </si>
  <si>
    <t>кількість підприємств, що надають послуги у сфері поводження з побутовими відходами</t>
  </si>
  <si>
    <t>рішення ВК</t>
  </si>
  <si>
    <t>витрати на виконання робіт з поточного ремонту зовнішніх мереж водопостачання на 1 об'єкті</t>
  </si>
  <si>
    <t>Завдання 3. Забезпечення функціонування Хмельницького комунального підприємства "Спецкомунтранс"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</si>
  <si>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Програма підтримки і розвитку комунального підприємства "Акведук" Хмельницької міської ради на 2023 - 2027 роки (із змінами), Програма підтримки та розвитку Хмельницького комунального підприємства «Спецкомунтранс» на 2023 – 2027 роки (із змінами), Програма підтримки і розвитку комунального підприємства "Елеватор" Хмельницької міської ради на 2023 - 2027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</si>
  <si>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Забезпечення функціонування комунального підприємства ХКП "Спецкомунтранс"</t>
  </si>
  <si>
    <t>витрати, понесені у зв'язку з виконанням зобов'язання з надання послуг з вивезення побутових відходів за 9 місяців</t>
  </si>
  <si>
    <t>сума нарахованого доходу, що виникає під час виконання зобов'язань з надання послуг з вивезення побутових відходів за 9 місяців</t>
  </si>
  <si>
    <t>відсоток покриття компенсації за надання послуг з вивезення побутових відходів до першочергової потреби</t>
  </si>
  <si>
    <t xml:space="preserve">обсяг видатків для функціонування ХКП "Спецкомунтранс"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</si>
</sst>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0.000"/>
    <numFmt numFmtId="186" formatCode="0.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9"/>
      <name val="Arial Cyr"/>
      <charset val="204"/>
    </font>
    <font>
      <sz val="12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vertical="top" wrapText="1"/>
    </xf>
    <xf numFmtId="0" fontId="9" fillId="0" borderId="0" xfId="0" applyFont="1"/>
    <xf numFmtId="0" fontId="9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2" fontId="3" fillId="0" borderId="0" xfId="0" applyNumberFormat="1" applyFont="1" applyBorder="1" applyAlignment="1">
      <alignment horizontal="left" vertical="center" wrapText="1"/>
    </xf>
    <xf numFmtId="186" fontId="3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18" fillId="0" borderId="2" xfId="0" quotePrefix="1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5" xfId="0" quotePrefix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8" fillId="0" borderId="2" xfId="0" quotePrefix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4" fillId="0" borderId="2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3" fillId="0" borderId="2" xfId="0" quotePrefix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3" fillId="3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186" fontId="3" fillId="0" borderId="4" xfId="0" applyNumberFormat="1" applyFont="1" applyBorder="1" applyAlignment="1">
      <alignment horizontal="center" vertical="center" wrapText="1"/>
    </xf>
    <xf numFmtId="186" fontId="3" fillId="0" borderId="5" xfId="0" applyNumberFormat="1" applyFont="1" applyBorder="1" applyAlignment="1">
      <alignment horizontal="center" vertical="center" wrapText="1"/>
    </xf>
    <xf numFmtId="186" fontId="3" fillId="0" borderId="6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2"/>
  <sheetViews>
    <sheetView tabSelected="1" view="pageBreakPreview" zoomScaleNormal="100" zoomScaleSheetLayoutView="100" workbookViewId="0">
      <selection activeCell="K111" sqref="K111"/>
    </sheetView>
  </sheetViews>
  <sheetFormatPr defaultRowHeight="12.75" x14ac:dyDescent="0.2"/>
  <cols>
    <col min="1" max="6" width="2.85546875" style="1" customWidth="1"/>
    <col min="7" max="13" width="3.5703125" style="1" customWidth="1"/>
    <col min="14" max="19" width="4.28515625" style="1" customWidth="1"/>
    <col min="20" max="22" width="3.5703125" style="1" customWidth="1"/>
    <col min="23" max="23" width="5.140625" style="1" customWidth="1"/>
    <col min="24" max="25" width="2.85546875" style="1" customWidth="1"/>
    <col min="26" max="26" width="1.42578125" style="1" customWidth="1"/>
    <col min="2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20.85546875" style="1" customWidth="1"/>
    <col min="81" max="16384" width="9.140625" style="1"/>
  </cols>
  <sheetData>
    <row r="1" spans="1:77" ht="44.25" customHeight="1" x14ac:dyDescent="0.2">
      <c r="AO1" s="172" t="s">
        <v>22</v>
      </c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</row>
    <row r="2" spans="1:77" ht="15.95" customHeight="1" x14ac:dyDescent="0.2">
      <c r="AO2" s="142" t="s">
        <v>0</v>
      </c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</row>
    <row r="3" spans="1:77" ht="15" customHeight="1" x14ac:dyDescent="0.2">
      <c r="AO3" s="146" t="s">
        <v>60</v>
      </c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77" ht="22.5" customHeight="1" x14ac:dyDescent="0.2">
      <c r="AO4" s="144" t="s">
        <v>83</v>
      </c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77" x14ac:dyDescent="0.2">
      <c r="AO5" s="145" t="s">
        <v>9</v>
      </c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77" ht="7.5" customHeight="1" x14ac:dyDescent="0.2"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</row>
    <row r="7" spans="1:77" ht="15" customHeight="1" x14ac:dyDescent="0.2">
      <c r="AO7" s="152">
        <v>45995</v>
      </c>
      <c r="AP7" s="153"/>
      <c r="AQ7" s="153"/>
      <c r="AR7" s="153"/>
      <c r="AS7" s="153"/>
      <c r="AT7" s="153"/>
      <c r="AU7" s="153"/>
      <c r="AV7" s="1" t="s">
        <v>49</v>
      </c>
      <c r="AW7" s="150">
        <v>287</v>
      </c>
      <c r="AX7" s="151"/>
      <c r="AY7" s="151"/>
      <c r="AZ7" s="151"/>
      <c r="BA7" s="151"/>
      <c r="BB7" s="151"/>
      <c r="BC7" s="151"/>
      <c r="BD7" s="151"/>
      <c r="BE7" s="151"/>
      <c r="BF7" s="151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156" t="s">
        <v>10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</row>
    <row r="10" spans="1:77" ht="15.75" customHeight="1" x14ac:dyDescent="0.2">
      <c r="A10" s="156" t="s">
        <v>93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</row>
    <row r="11" spans="1:77" ht="11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7.25" customHeight="1" x14ac:dyDescent="0.2">
      <c r="A12" s="22" t="s">
        <v>39</v>
      </c>
      <c r="B12" s="157" t="s">
        <v>59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31"/>
      <c r="N12" s="159" t="s">
        <v>67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32"/>
      <c r="AU12" s="157" t="s">
        <v>63</v>
      </c>
      <c r="AV12" s="158"/>
      <c r="AW12" s="158"/>
      <c r="AX12" s="158"/>
      <c r="AY12" s="158"/>
      <c r="AZ12" s="158"/>
      <c r="BA12" s="158"/>
      <c r="BB12" s="15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40"/>
      <c r="N13" s="168" t="s">
        <v>48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40"/>
      <c r="AU13" s="148" t="s">
        <v>41</v>
      </c>
      <c r="AV13" s="148"/>
      <c r="AW13" s="148"/>
      <c r="AX13" s="148"/>
      <c r="AY13" s="148"/>
      <c r="AZ13" s="148"/>
      <c r="BA13" s="148"/>
      <c r="BB13" s="148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ht="6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.75" customHeight="1" x14ac:dyDescent="0.2">
      <c r="A15" s="33" t="s">
        <v>4</v>
      </c>
      <c r="B15" s="157" t="s">
        <v>68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31"/>
      <c r="N15" s="159" t="s">
        <v>67</v>
      </c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32"/>
      <c r="AU15" s="157" t="s">
        <v>63</v>
      </c>
      <c r="AV15" s="158"/>
      <c r="AW15" s="158"/>
      <c r="AX15" s="158"/>
      <c r="AY15" s="158"/>
      <c r="AZ15" s="158"/>
      <c r="BA15" s="158"/>
      <c r="BB15" s="158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7.75" customHeight="1" x14ac:dyDescent="0.2">
      <c r="A16" s="29"/>
      <c r="B16" s="148" t="s">
        <v>42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40"/>
      <c r="N16" s="168" t="s">
        <v>47</v>
      </c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40"/>
      <c r="AU16" s="148" t="s">
        <v>41</v>
      </c>
      <c r="AV16" s="148"/>
      <c r="AW16" s="148"/>
      <c r="AX16" s="148"/>
      <c r="AY16" s="148"/>
      <c r="AZ16" s="148"/>
      <c r="BA16" s="148"/>
      <c r="BB16" s="148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9" customHeight="1" x14ac:dyDescent="0.2"/>
    <row r="18" spans="1:79" customFormat="1" ht="42.75" customHeight="1" x14ac:dyDescent="0.2">
      <c r="A18" s="22" t="s">
        <v>40</v>
      </c>
      <c r="B18" s="169" t="s">
        <v>65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36"/>
      <c r="N18" s="169" t="s">
        <v>69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37"/>
      <c r="AA18" s="169" t="s">
        <v>70</v>
      </c>
      <c r="AB18" s="170"/>
      <c r="AC18" s="170"/>
      <c r="AD18" s="170"/>
      <c r="AE18" s="170"/>
      <c r="AF18" s="170"/>
      <c r="AG18" s="170"/>
      <c r="AH18" s="170"/>
      <c r="AI18" s="170"/>
      <c r="AJ18" s="23"/>
      <c r="AK18" s="177" t="s">
        <v>66</v>
      </c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23"/>
      <c r="BE18" s="169" t="s">
        <v>84</v>
      </c>
      <c r="BF18" s="170"/>
      <c r="BG18" s="170"/>
      <c r="BH18" s="170"/>
      <c r="BI18" s="170"/>
      <c r="BJ18" s="170"/>
      <c r="BK18" s="170"/>
      <c r="BL18" s="170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39" customHeight="1" x14ac:dyDescent="0.2">
      <c r="B19" s="148" t="s">
        <v>42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41"/>
      <c r="N19" s="148" t="s">
        <v>43</v>
      </c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42"/>
      <c r="AA19" s="154" t="s">
        <v>44</v>
      </c>
      <c r="AB19" s="154"/>
      <c r="AC19" s="154"/>
      <c r="AD19" s="154"/>
      <c r="AE19" s="154"/>
      <c r="AF19" s="154"/>
      <c r="AG19" s="154"/>
      <c r="AH19" s="154"/>
      <c r="AI19" s="154"/>
      <c r="AJ19" s="42"/>
      <c r="AK19" s="155" t="s">
        <v>45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42"/>
      <c r="BE19" s="148" t="s">
        <v>46</v>
      </c>
      <c r="BF19" s="148"/>
      <c r="BG19" s="148"/>
      <c r="BH19" s="148"/>
      <c r="BI19" s="148"/>
      <c r="BJ19" s="148"/>
      <c r="BK19" s="148"/>
      <c r="BL19" s="14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76" t="s">
        <v>37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49">
        <f>AS21+I22</f>
        <v>17734369.460000001</v>
      </c>
      <c r="V21" s="149"/>
      <c r="W21" s="149"/>
      <c r="X21" s="149"/>
      <c r="Y21" s="149"/>
      <c r="Z21" s="149"/>
      <c r="AA21" s="149"/>
      <c r="AB21" s="149"/>
      <c r="AC21" s="149"/>
      <c r="AD21" s="149"/>
      <c r="AE21" s="173" t="s">
        <v>38</v>
      </c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49">
        <f>AC53</f>
        <v>17734369.460000001</v>
      </c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31" t="s">
        <v>12</v>
      </c>
      <c r="BE21" s="131"/>
      <c r="BF21" s="131"/>
      <c r="BG21" s="131"/>
      <c r="BH21" s="131"/>
      <c r="BI21" s="131"/>
      <c r="BJ21" s="131"/>
      <c r="BK21" s="131"/>
      <c r="BL21" s="131"/>
    </row>
    <row r="22" spans="1:79" ht="24.95" customHeight="1" x14ac:dyDescent="0.2">
      <c r="A22" s="131" t="s">
        <v>11</v>
      </c>
      <c r="B22" s="131"/>
      <c r="C22" s="131"/>
      <c r="D22" s="131"/>
      <c r="E22" s="131"/>
      <c r="F22" s="131"/>
      <c r="G22" s="131"/>
      <c r="H22" s="131"/>
      <c r="I22" s="149">
        <v>0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31" t="s">
        <v>13</v>
      </c>
      <c r="U22" s="131"/>
      <c r="V22" s="131"/>
      <c r="W22" s="13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8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42" t="s">
        <v>24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</row>
    <row r="25" spans="1:79" ht="117" customHeight="1" x14ac:dyDescent="0.2">
      <c r="A25" s="163" t="s">
        <v>115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</row>
    <row r="26" spans="1:79" ht="5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131" t="s">
        <v>23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</row>
    <row r="28" spans="1:79" ht="18" customHeight="1" x14ac:dyDescent="0.2">
      <c r="A28" s="174" t="s">
        <v>17</v>
      </c>
      <c r="B28" s="174"/>
      <c r="C28" s="174"/>
      <c r="D28" s="174"/>
      <c r="E28" s="174"/>
      <c r="F28" s="174"/>
      <c r="G28" s="165" t="s">
        <v>27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7"/>
    </row>
    <row r="29" spans="1:79" ht="15.75" hidden="1" x14ac:dyDescent="0.2">
      <c r="A29" s="62">
        <v>1</v>
      </c>
      <c r="B29" s="62"/>
      <c r="C29" s="62"/>
      <c r="D29" s="62"/>
      <c r="E29" s="62"/>
      <c r="F29" s="62"/>
      <c r="G29" s="165">
        <v>2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7"/>
    </row>
    <row r="30" spans="1:79" ht="10.5" hidden="1" customHeight="1" x14ac:dyDescent="0.2">
      <c r="A30" s="175" t="s">
        <v>20</v>
      </c>
      <c r="B30" s="175"/>
      <c r="C30" s="175"/>
      <c r="D30" s="175"/>
      <c r="E30" s="175"/>
      <c r="F30" s="175"/>
      <c r="G30" s="178" t="s">
        <v>6</v>
      </c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80"/>
      <c r="CA30" s="1" t="s">
        <v>36</v>
      </c>
    </row>
    <row r="31" spans="1:79" ht="18" customHeight="1" x14ac:dyDescent="0.2">
      <c r="A31" s="62">
        <v>1</v>
      </c>
      <c r="B31" s="62"/>
      <c r="C31" s="62"/>
      <c r="D31" s="62"/>
      <c r="E31" s="62"/>
      <c r="F31" s="62"/>
      <c r="G31" s="139" t="s">
        <v>50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" t="s">
        <v>35</v>
      </c>
    </row>
    <row r="32" spans="1:79" ht="5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131" t="s">
        <v>25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</row>
    <row r="34" spans="1:79" ht="15.95" customHeight="1" x14ac:dyDescent="0.2">
      <c r="A34" s="171" t="s">
        <v>58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</row>
    <row r="35" spans="1:79" ht="7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7.25" customHeight="1" x14ac:dyDescent="0.2">
      <c r="A36" s="131" t="s">
        <v>26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</row>
    <row r="37" spans="1:79" ht="3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9" ht="19.5" customHeight="1" x14ac:dyDescent="0.2">
      <c r="A38" s="62" t="s">
        <v>17</v>
      </c>
      <c r="B38" s="62"/>
      <c r="C38" s="62"/>
      <c r="D38" s="62"/>
      <c r="E38" s="62"/>
      <c r="F38" s="62"/>
      <c r="G38" s="124" t="s">
        <v>14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6"/>
    </row>
    <row r="39" spans="1:79" ht="18.75" customHeight="1" x14ac:dyDescent="0.2">
      <c r="A39" s="62">
        <v>1</v>
      </c>
      <c r="B39" s="62"/>
      <c r="C39" s="62"/>
      <c r="D39" s="62"/>
      <c r="E39" s="62"/>
      <c r="F39" s="62"/>
      <c r="G39" s="62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19.5" customHeight="1" x14ac:dyDescent="0.2">
      <c r="A40" s="62">
        <v>1</v>
      </c>
      <c r="B40" s="62"/>
      <c r="C40" s="62"/>
      <c r="D40" s="62"/>
      <c r="E40" s="62"/>
      <c r="F40" s="62"/>
      <c r="G40" s="161" t="s">
        <v>78</v>
      </c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CA40" s="1" t="s">
        <v>7</v>
      </c>
    </row>
    <row r="41" spans="1:79" ht="18" customHeight="1" x14ac:dyDescent="0.2">
      <c r="A41" s="62">
        <v>2</v>
      </c>
      <c r="B41" s="62"/>
      <c r="C41" s="62"/>
      <c r="D41" s="62"/>
      <c r="E41" s="62"/>
      <c r="F41" s="62"/>
      <c r="G41" s="68" t="s">
        <v>94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79" ht="18" customHeight="1" x14ac:dyDescent="0.2">
      <c r="A42" s="62">
        <v>3</v>
      </c>
      <c r="B42" s="62"/>
      <c r="C42" s="62"/>
      <c r="D42" s="62"/>
      <c r="E42" s="62"/>
      <c r="F42" s="62"/>
      <c r="G42" s="68" t="s">
        <v>114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</row>
    <row r="43" spans="1:79" ht="6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31" t="s">
        <v>28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81" t="s">
        <v>64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ht="12.75" customHeight="1" x14ac:dyDescent="0.2">
      <c r="A46" s="62" t="s">
        <v>17</v>
      </c>
      <c r="B46" s="62"/>
      <c r="C46" s="62"/>
      <c r="D46" s="133" t="s">
        <v>15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5"/>
      <c r="AC46" s="62" t="s">
        <v>18</v>
      </c>
      <c r="AD46" s="62"/>
      <c r="AE46" s="62"/>
      <c r="AF46" s="62"/>
      <c r="AG46" s="62"/>
      <c r="AH46" s="62"/>
      <c r="AI46" s="62"/>
      <c r="AJ46" s="62"/>
      <c r="AK46" s="62" t="s">
        <v>19</v>
      </c>
      <c r="AL46" s="62"/>
      <c r="AM46" s="62"/>
      <c r="AN46" s="62"/>
      <c r="AO46" s="62"/>
      <c r="AP46" s="62"/>
      <c r="AQ46" s="62"/>
      <c r="AR46" s="62"/>
      <c r="AS46" s="62" t="s">
        <v>16</v>
      </c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9.75" customHeight="1" x14ac:dyDescent="0.2">
      <c r="A47" s="62"/>
      <c r="B47" s="62"/>
      <c r="C47" s="62"/>
      <c r="D47" s="13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8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2">
        <v>1</v>
      </c>
      <c r="B48" s="62"/>
      <c r="C48" s="62"/>
      <c r="D48" s="124">
        <v>2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7"/>
      <c r="BB48" s="17"/>
      <c r="BC48" s="17"/>
      <c r="BD48" s="17"/>
      <c r="BE48" s="17"/>
      <c r="BF48" s="17"/>
      <c r="BG48" s="17"/>
      <c r="BH48" s="17"/>
    </row>
    <row r="49" spans="1:80" ht="20.25" customHeight="1" x14ac:dyDescent="0.2">
      <c r="A49" s="62">
        <v>1</v>
      </c>
      <c r="B49" s="62"/>
      <c r="C49" s="62"/>
      <c r="D49" s="127" t="s">
        <v>71</v>
      </c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9"/>
      <c r="AC49" s="63">
        <f>AO71</f>
        <v>1137604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1137604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80" ht="37.5" customHeight="1" x14ac:dyDescent="0.2">
      <c r="A50" s="62">
        <v>2</v>
      </c>
      <c r="B50" s="62"/>
      <c r="C50" s="62"/>
      <c r="D50" s="65" t="s">
        <v>109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69">
        <f>AO72</f>
        <v>172477.66999999998</v>
      </c>
      <c r="AD50" s="70"/>
      <c r="AE50" s="70"/>
      <c r="AF50" s="70"/>
      <c r="AG50" s="70"/>
      <c r="AH50" s="70"/>
      <c r="AI50" s="70"/>
      <c r="AJ50" s="71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172477.66999999998</v>
      </c>
      <c r="AT50" s="63"/>
      <c r="AU50" s="63"/>
      <c r="AV50" s="63"/>
      <c r="AW50" s="63"/>
      <c r="AX50" s="63"/>
      <c r="AY50" s="63"/>
      <c r="AZ50" s="63"/>
      <c r="BA50" s="18"/>
      <c r="BB50" s="18"/>
      <c r="BC50" s="18"/>
      <c r="BD50" s="18"/>
      <c r="BE50" s="18"/>
      <c r="BF50" s="18"/>
      <c r="BG50" s="18"/>
      <c r="BH50" s="18"/>
    </row>
    <row r="51" spans="1:80" ht="33" customHeight="1" x14ac:dyDescent="0.25">
      <c r="A51" s="62">
        <v>3</v>
      </c>
      <c r="B51" s="62"/>
      <c r="C51" s="62"/>
      <c r="D51" s="65" t="s">
        <v>88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69">
        <f>AO85</f>
        <v>11924261</v>
      </c>
      <c r="AD51" s="70"/>
      <c r="AE51" s="70"/>
      <c r="AF51" s="70"/>
      <c r="AG51" s="70"/>
      <c r="AH51" s="70"/>
      <c r="AI51" s="70"/>
      <c r="AJ51" s="71"/>
      <c r="AK51" s="69">
        <v>0</v>
      </c>
      <c r="AL51" s="70"/>
      <c r="AM51" s="70"/>
      <c r="AN51" s="70"/>
      <c r="AO51" s="70"/>
      <c r="AP51" s="70"/>
      <c r="AQ51" s="70"/>
      <c r="AR51" s="71"/>
      <c r="AS51" s="63">
        <f>AC51+AK51</f>
        <v>11924261</v>
      </c>
      <c r="AT51" s="63"/>
      <c r="AU51" s="63"/>
      <c r="AV51" s="63"/>
      <c r="AW51" s="63"/>
      <c r="AX51" s="63"/>
      <c r="AY51" s="63"/>
      <c r="AZ51" s="63"/>
      <c r="BA51" s="18"/>
      <c r="BB51" s="18"/>
      <c r="BC51" s="18"/>
      <c r="BD51" s="18"/>
      <c r="BE51" s="18"/>
      <c r="BF51" s="18"/>
      <c r="BG51" s="18"/>
      <c r="BH51" s="18"/>
      <c r="CB51" s="55" t="s">
        <v>87</v>
      </c>
    </row>
    <row r="52" spans="1:80" ht="19.5" customHeight="1" x14ac:dyDescent="0.25">
      <c r="A52" s="62">
        <v>4</v>
      </c>
      <c r="B52" s="62"/>
      <c r="C52" s="62"/>
      <c r="D52" s="65" t="s">
        <v>116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69">
        <f>AO94</f>
        <v>4500026.79</v>
      </c>
      <c r="AD52" s="70"/>
      <c r="AE52" s="70"/>
      <c r="AF52" s="70"/>
      <c r="AG52" s="70"/>
      <c r="AH52" s="70"/>
      <c r="AI52" s="70"/>
      <c r="AJ52" s="71"/>
      <c r="AK52" s="69">
        <v>0</v>
      </c>
      <c r="AL52" s="70"/>
      <c r="AM52" s="70"/>
      <c r="AN52" s="70"/>
      <c r="AO52" s="70"/>
      <c r="AP52" s="70"/>
      <c r="AQ52" s="70"/>
      <c r="AR52" s="71"/>
      <c r="AS52" s="63">
        <f>AC52+AK52</f>
        <v>4500026.79</v>
      </c>
      <c r="AT52" s="63"/>
      <c r="AU52" s="63"/>
      <c r="AV52" s="63"/>
      <c r="AW52" s="63"/>
      <c r="AX52" s="63"/>
      <c r="AY52" s="63"/>
      <c r="AZ52" s="63"/>
      <c r="BA52" s="18"/>
      <c r="BB52" s="18"/>
      <c r="BC52" s="18"/>
      <c r="BD52" s="18"/>
      <c r="BE52" s="18"/>
      <c r="BF52" s="18"/>
      <c r="BG52" s="18"/>
      <c r="BH52" s="18"/>
      <c r="CB52" s="55"/>
    </row>
    <row r="53" spans="1:80" s="4" customFormat="1" ht="18.75" customHeight="1" x14ac:dyDescent="0.2">
      <c r="A53" s="130"/>
      <c r="B53" s="130"/>
      <c r="C53" s="130"/>
      <c r="D53" s="75" t="s">
        <v>51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  <c r="AC53" s="64">
        <f>SUM(AC49:AJ52)</f>
        <v>17734369.460000001</v>
      </c>
      <c r="AD53" s="64"/>
      <c r="AE53" s="64"/>
      <c r="AF53" s="64"/>
      <c r="AG53" s="64"/>
      <c r="AH53" s="64"/>
      <c r="AI53" s="64"/>
      <c r="AJ53" s="64"/>
      <c r="AK53" s="64">
        <v>0</v>
      </c>
      <c r="AL53" s="64"/>
      <c r="AM53" s="64"/>
      <c r="AN53" s="64"/>
      <c r="AO53" s="64"/>
      <c r="AP53" s="64"/>
      <c r="AQ53" s="64"/>
      <c r="AR53" s="64"/>
      <c r="AS53" s="64">
        <f>AC53+AK53</f>
        <v>17734369.460000001</v>
      </c>
      <c r="AT53" s="64"/>
      <c r="AU53" s="64"/>
      <c r="AV53" s="64"/>
      <c r="AW53" s="64"/>
      <c r="AX53" s="64"/>
      <c r="AY53" s="64"/>
      <c r="AZ53" s="64"/>
      <c r="BA53" s="35"/>
      <c r="BB53" s="35"/>
      <c r="BC53" s="35"/>
      <c r="BD53" s="35"/>
      <c r="BE53" s="35"/>
      <c r="BF53" s="35"/>
      <c r="BG53" s="35"/>
      <c r="BH53" s="35"/>
    </row>
    <row r="54" spans="1:80" ht="4.5" customHeight="1" x14ac:dyDescent="0.2"/>
    <row r="55" spans="1:80" ht="15.75" customHeight="1" x14ac:dyDescent="0.2">
      <c r="A55" s="142" t="s">
        <v>29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</row>
    <row r="56" spans="1:80" ht="15" customHeight="1" x14ac:dyDescent="0.2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"/>
      <c r="BA56" s="6"/>
      <c r="BB56" s="6"/>
      <c r="BC56" s="6"/>
      <c r="BD56" s="6"/>
      <c r="BE56" s="182" t="s">
        <v>64</v>
      </c>
      <c r="BF56" s="182"/>
      <c r="BG56" s="182"/>
      <c r="BH56" s="182"/>
      <c r="BI56" s="182"/>
      <c r="BJ56" s="182"/>
      <c r="BK56" s="182"/>
      <c r="BL56" s="182"/>
    </row>
    <row r="57" spans="1:80" ht="9" customHeight="1" x14ac:dyDescent="0.2">
      <c r="A57" s="62" t="s">
        <v>17</v>
      </c>
      <c r="B57" s="62"/>
      <c r="C57" s="62"/>
      <c r="D57" s="62" t="s">
        <v>21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 t="s">
        <v>18</v>
      </c>
      <c r="AP57" s="62"/>
      <c r="AQ57" s="62"/>
      <c r="AR57" s="62"/>
      <c r="AS57" s="62"/>
      <c r="AT57" s="62"/>
      <c r="AU57" s="62"/>
      <c r="AV57" s="62"/>
      <c r="AW57" s="62" t="s">
        <v>19</v>
      </c>
      <c r="AX57" s="62"/>
      <c r="AY57" s="62"/>
      <c r="AZ57" s="62"/>
      <c r="BA57" s="62"/>
      <c r="BB57" s="62"/>
      <c r="BC57" s="62"/>
      <c r="BD57" s="62"/>
      <c r="BE57" s="62" t="s">
        <v>16</v>
      </c>
      <c r="BF57" s="62"/>
      <c r="BG57" s="62"/>
      <c r="BH57" s="62"/>
      <c r="BI57" s="62"/>
      <c r="BJ57" s="62"/>
      <c r="BK57" s="62"/>
      <c r="BL57" s="62"/>
    </row>
    <row r="58" spans="1:80" ht="9.75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</row>
    <row r="59" spans="1:80" ht="15.75" customHeight="1" x14ac:dyDescent="0.2">
      <c r="A59" s="62">
        <v>1</v>
      </c>
      <c r="B59" s="62"/>
      <c r="C59" s="62"/>
      <c r="D59" s="62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>
        <v>3</v>
      </c>
      <c r="AP59" s="62"/>
      <c r="AQ59" s="62"/>
      <c r="AR59" s="62"/>
      <c r="AS59" s="62"/>
      <c r="AT59" s="62"/>
      <c r="AU59" s="62"/>
      <c r="AV59" s="62"/>
      <c r="AW59" s="62">
        <v>4</v>
      </c>
      <c r="AX59" s="62"/>
      <c r="AY59" s="62"/>
      <c r="AZ59" s="62"/>
      <c r="BA59" s="62"/>
      <c r="BB59" s="62"/>
      <c r="BC59" s="62"/>
      <c r="BD59" s="62"/>
      <c r="BE59" s="62">
        <v>5</v>
      </c>
      <c r="BF59" s="62"/>
      <c r="BG59" s="62"/>
      <c r="BH59" s="62"/>
      <c r="BI59" s="62"/>
      <c r="BJ59" s="62"/>
      <c r="BK59" s="62"/>
      <c r="BL59" s="62"/>
    </row>
    <row r="60" spans="1:80" ht="26.25" customHeight="1" x14ac:dyDescent="0.2">
      <c r="A60" s="62">
        <v>1</v>
      </c>
      <c r="B60" s="62"/>
      <c r="C60" s="62"/>
      <c r="D60" s="132" t="s">
        <v>82</v>
      </c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89">
        <f>AC49-199891</f>
        <v>937713</v>
      </c>
      <c r="AP60" s="89"/>
      <c r="AQ60" s="89"/>
      <c r="AR60" s="89"/>
      <c r="AS60" s="89"/>
      <c r="AT60" s="89"/>
      <c r="AU60" s="89"/>
      <c r="AV60" s="89"/>
      <c r="AW60" s="63">
        <v>0</v>
      </c>
      <c r="AX60" s="63"/>
      <c r="AY60" s="63"/>
      <c r="AZ60" s="63"/>
      <c r="BA60" s="63"/>
      <c r="BB60" s="63"/>
      <c r="BC60" s="63"/>
      <c r="BD60" s="63"/>
      <c r="BE60" s="63">
        <f>AO60+AW60</f>
        <v>937713</v>
      </c>
      <c r="BF60" s="63"/>
      <c r="BG60" s="63"/>
      <c r="BH60" s="63"/>
      <c r="BI60" s="63"/>
      <c r="BJ60" s="63"/>
      <c r="BK60" s="63"/>
      <c r="BL60" s="63"/>
      <c r="CA60" s="1" t="s">
        <v>8</v>
      </c>
    </row>
    <row r="61" spans="1:80" ht="36" customHeight="1" x14ac:dyDescent="0.2">
      <c r="A61" s="62">
        <v>2</v>
      </c>
      <c r="B61" s="62"/>
      <c r="C61" s="62"/>
      <c r="D61" s="65" t="s">
        <v>103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7"/>
      <c r="AO61" s="89">
        <f>199891+AC50</f>
        <v>372368.67</v>
      </c>
      <c r="AP61" s="89"/>
      <c r="AQ61" s="89"/>
      <c r="AR61" s="89"/>
      <c r="AS61" s="89"/>
      <c r="AT61" s="89"/>
      <c r="AU61" s="89"/>
      <c r="AV61" s="89"/>
      <c r="AW61" s="63">
        <v>0</v>
      </c>
      <c r="AX61" s="63"/>
      <c r="AY61" s="63"/>
      <c r="AZ61" s="63"/>
      <c r="BA61" s="63"/>
      <c r="BB61" s="63"/>
      <c r="BC61" s="63"/>
      <c r="BD61" s="63"/>
      <c r="BE61" s="63">
        <f>AO61+AW61</f>
        <v>372368.67</v>
      </c>
      <c r="BF61" s="63"/>
      <c r="BG61" s="63"/>
      <c r="BH61" s="63"/>
      <c r="BI61" s="63"/>
      <c r="BJ61" s="63"/>
      <c r="BK61" s="63"/>
      <c r="BL61" s="63"/>
    </row>
    <row r="62" spans="1:80" ht="26.25" customHeight="1" x14ac:dyDescent="0.2">
      <c r="A62" s="62">
        <v>3</v>
      </c>
      <c r="B62" s="62"/>
      <c r="C62" s="62"/>
      <c r="D62" s="65" t="s">
        <v>86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7"/>
      <c r="AO62" s="89">
        <f>AC51+AC52</f>
        <v>16424287.789999999</v>
      </c>
      <c r="AP62" s="89"/>
      <c r="AQ62" s="89"/>
      <c r="AR62" s="89"/>
      <c r="AS62" s="89"/>
      <c r="AT62" s="89"/>
      <c r="AU62" s="89"/>
      <c r="AV62" s="89"/>
      <c r="AW62" s="63">
        <v>0</v>
      </c>
      <c r="AX62" s="63"/>
      <c r="AY62" s="63"/>
      <c r="AZ62" s="63"/>
      <c r="BA62" s="63"/>
      <c r="BB62" s="63"/>
      <c r="BC62" s="63"/>
      <c r="BD62" s="63"/>
      <c r="BE62" s="63">
        <f>AO62+AW62</f>
        <v>16424287.789999999</v>
      </c>
      <c r="BF62" s="63"/>
      <c r="BG62" s="63"/>
      <c r="BH62" s="63"/>
      <c r="BI62" s="63"/>
      <c r="BJ62" s="63"/>
      <c r="BK62" s="63"/>
      <c r="BL62" s="63"/>
    </row>
    <row r="63" spans="1:80" s="4" customFormat="1" ht="20.25" customHeight="1" x14ac:dyDescent="0.2">
      <c r="A63" s="130"/>
      <c r="B63" s="130"/>
      <c r="C63" s="130"/>
      <c r="D63" s="183" t="s">
        <v>16</v>
      </c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5"/>
      <c r="AO63" s="64">
        <f>SUM(AO60:AV62)</f>
        <v>17734369.460000001</v>
      </c>
      <c r="AP63" s="64"/>
      <c r="AQ63" s="64"/>
      <c r="AR63" s="64"/>
      <c r="AS63" s="64"/>
      <c r="AT63" s="64"/>
      <c r="AU63" s="64"/>
      <c r="AV63" s="64"/>
      <c r="AW63" s="64">
        <f>AW60</f>
        <v>0</v>
      </c>
      <c r="AX63" s="64"/>
      <c r="AY63" s="64"/>
      <c r="AZ63" s="64"/>
      <c r="BA63" s="64"/>
      <c r="BB63" s="64"/>
      <c r="BC63" s="64"/>
      <c r="BD63" s="64"/>
      <c r="BE63" s="64">
        <f>SUM(BE60:BL62)</f>
        <v>17734369.460000001</v>
      </c>
      <c r="BF63" s="64"/>
      <c r="BG63" s="64"/>
      <c r="BH63" s="64"/>
      <c r="BI63" s="64"/>
      <c r="BJ63" s="64"/>
      <c r="BK63" s="64"/>
      <c r="BL63" s="64"/>
    </row>
    <row r="64" spans="1:80" ht="8.25" customHeight="1" x14ac:dyDescent="0.2"/>
    <row r="65" spans="1:64" ht="18" customHeight="1" x14ac:dyDescent="0.2">
      <c r="A65" s="131" t="s">
        <v>30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</row>
    <row r="66" spans="1:64" ht="7.5" customHeight="1" x14ac:dyDescent="0.2">
      <c r="A66" s="43"/>
      <c r="B66" s="43"/>
      <c r="C66" s="43"/>
      <c r="D66" s="43"/>
      <c r="E66" s="43"/>
      <c r="F66" s="43"/>
      <c r="G66" s="44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6"/>
      <c r="AA66" s="46"/>
      <c r="AB66" s="46"/>
      <c r="AC66" s="46"/>
      <c r="AD66" s="46"/>
      <c r="AE66" s="46"/>
      <c r="AF66" s="47"/>
      <c r="AG66" s="47"/>
      <c r="AH66" s="47"/>
      <c r="AI66" s="47"/>
      <c r="AJ66" s="47"/>
      <c r="AK66" s="47"/>
      <c r="AL66" s="47"/>
      <c r="AM66" s="47"/>
      <c r="AN66" s="47"/>
      <c r="AO66" s="48"/>
      <c r="AP66" s="48"/>
      <c r="AQ66" s="48"/>
      <c r="AR66" s="48"/>
      <c r="AS66" s="48"/>
      <c r="AT66" s="48"/>
      <c r="AU66" s="48"/>
      <c r="AV66" s="48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</row>
    <row r="67" spans="1:64" ht="35.25" customHeight="1" x14ac:dyDescent="0.2">
      <c r="A67" s="62" t="s">
        <v>17</v>
      </c>
      <c r="B67" s="62"/>
      <c r="C67" s="62"/>
      <c r="D67" s="62"/>
      <c r="E67" s="62"/>
      <c r="F67" s="62"/>
      <c r="G67" s="124" t="s">
        <v>31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62" t="s">
        <v>2</v>
      </c>
      <c r="AA67" s="62"/>
      <c r="AB67" s="62"/>
      <c r="AC67" s="62"/>
      <c r="AD67" s="62"/>
      <c r="AE67" s="62" t="s">
        <v>1</v>
      </c>
      <c r="AF67" s="62"/>
      <c r="AG67" s="62"/>
      <c r="AH67" s="62"/>
      <c r="AI67" s="62"/>
      <c r="AJ67" s="62"/>
      <c r="AK67" s="62"/>
      <c r="AL67" s="62"/>
      <c r="AM67" s="62"/>
      <c r="AN67" s="62"/>
      <c r="AO67" s="124" t="s">
        <v>18</v>
      </c>
      <c r="AP67" s="125"/>
      <c r="AQ67" s="125"/>
      <c r="AR67" s="125"/>
      <c r="AS67" s="125"/>
      <c r="AT67" s="125"/>
      <c r="AU67" s="125"/>
      <c r="AV67" s="126"/>
      <c r="AW67" s="124" t="s">
        <v>19</v>
      </c>
      <c r="AX67" s="125"/>
      <c r="AY67" s="125"/>
      <c r="AZ67" s="125"/>
      <c r="BA67" s="125"/>
      <c r="BB67" s="125"/>
      <c r="BC67" s="125"/>
      <c r="BD67" s="126"/>
      <c r="BE67" s="124" t="s">
        <v>16</v>
      </c>
      <c r="BF67" s="125"/>
      <c r="BG67" s="125"/>
      <c r="BH67" s="125"/>
      <c r="BI67" s="125"/>
      <c r="BJ67" s="125"/>
      <c r="BK67" s="125"/>
      <c r="BL67" s="126"/>
    </row>
    <row r="68" spans="1:64" ht="18" customHeight="1" x14ac:dyDescent="0.2">
      <c r="A68" s="62">
        <v>1</v>
      </c>
      <c r="B68" s="62"/>
      <c r="C68" s="62"/>
      <c r="D68" s="62"/>
      <c r="E68" s="62"/>
      <c r="F68" s="62"/>
      <c r="G68" s="124">
        <v>2</v>
      </c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6"/>
      <c r="Z68" s="62">
        <v>3</v>
      </c>
      <c r="AA68" s="62"/>
      <c r="AB68" s="62"/>
      <c r="AC68" s="62"/>
      <c r="AD68" s="62"/>
      <c r="AE68" s="62">
        <v>4</v>
      </c>
      <c r="AF68" s="62"/>
      <c r="AG68" s="62"/>
      <c r="AH68" s="62"/>
      <c r="AI68" s="62"/>
      <c r="AJ68" s="62"/>
      <c r="AK68" s="62"/>
      <c r="AL68" s="62"/>
      <c r="AM68" s="62"/>
      <c r="AN68" s="62"/>
      <c r="AO68" s="62">
        <v>5</v>
      </c>
      <c r="AP68" s="62"/>
      <c r="AQ68" s="62"/>
      <c r="AR68" s="62"/>
      <c r="AS68" s="62"/>
      <c r="AT68" s="62"/>
      <c r="AU68" s="62"/>
      <c r="AV68" s="62"/>
      <c r="AW68" s="62">
        <v>6</v>
      </c>
      <c r="AX68" s="62"/>
      <c r="AY68" s="62"/>
      <c r="AZ68" s="62"/>
      <c r="BA68" s="62"/>
      <c r="BB68" s="62"/>
      <c r="BC68" s="62"/>
      <c r="BD68" s="62"/>
      <c r="BE68" s="62">
        <v>7</v>
      </c>
      <c r="BF68" s="62"/>
      <c r="BG68" s="62"/>
      <c r="BH68" s="62"/>
      <c r="BI68" s="62"/>
      <c r="BJ68" s="62"/>
      <c r="BK68" s="62"/>
      <c r="BL68" s="62"/>
    </row>
    <row r="69" spans="1:64" ht="18" customHeight="1" x14ac:dyDescent="0.2">
      <c r="A69" s="124"/>
      <c r="B69" s="125"/>
      <c r="C69" s="125"/>
      <c r="D69" s="125"/>
      <c r="E69" s="125"/>
      <c r="F69" s="126"/>
      <c r="G69" s="90" t="s">
        <v>78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2"/>
    </row>
    <row r="70" spans="1:64" ht="18" customHeight="1" x14ac:dyDescent="0.2">
      <c r="A70" s="130">
        <v>0</v>
      </c>
      <c r="B70" s="130"/>
      <c r="C70" s="130"/>
      <c r="D70" s="130"/>
      <c r="E70" s="130"/>
      <c r="F70" s="130"/>
      <c r="G70" s="75" t="s">
        <v>52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189"/>
      <c r="AA70" s="189"/>
      <c r="AB70" s="189"/>
      <c r="AC70" s="189"/>
      <c r="AD70" s="189"/>
      <c r="AE70" s="190"/>
      <c r="AF70" s="190"/>
      <c r="AG70" s="190"/>
      <c r="AH70" s="190"/>
      <c r="AI70" s="190"/>
      <c r="AJ70" s="190"/>
      <c r="AK70" s="190"/>
      <c r="AL70" s="190"/>
      <c r="AM70" s="190"/>
      <c r="AN70" s="75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</row>
    <row r="71" spans="1:64" ht="34.5" customHeight="1" x14ac:dyDescent="0.2">
      <c r="A71" s="62">
        <v>0</v>
      </c>
      <c r="B71" s="62"/>
      <c r="C71" s="62"/>
      <c r="D71" s="62"/>
      <c r="E71" s="62"/>
      <c r="F71" s="62"/>
      <c r="G71" s="127" t="s">
        <v>72</v>
      </c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9"/>
      <c r="Z71" s="99" t="s">
        <v>53</v>
      </c>
      <c r="AA71" s="99"/>
      <c r="AB71" s="99"/>
      <c r="AC71" s="99"/>
      <c r="AD71" s="99"/>
      <c r="AE71" s="93" t="s">
        <v>79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63">
        <f>700000+199891+237713</f>
        <v>1137604</v>
      </c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>
        <f>AO71</f>
        <v>1137604</v>
      </c>
      <c r="BF71" s="63"/>
      <c r="BG71" s="63"/>
      <c r="BH71" s="63"/>
      <c r="BI71" s="63"/>
      <c r="BJ71" s="63"/>
      <c r="BK71" s="63"/>
      <c r="BL71" s="63"/>
    </row>
    <row r="72" spans="1:64" ht="51" customHeight="1" x14ac:dyDescent="0.2">
      <c r="A72" s="62"/>
      <c r="B72" s="62"/>
      <c r="C72" s="62"/>
      <c r="D72" s="62"/>
      <c r="E72" s="62"/>
      <c r="F72" s="62"/>
      <c r="G72" s="65" t="s">
        <v>106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99" t="s">
        <v>53</v>
      </c>
      <c r="AA72" s="99"/>
      <c r="AB72" s="99"/>
      <c r="AC72" s="99"/>
      <c r="AD72" s="99"/>
      <c r="AE72" s="93" t="s">
        <v>79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63">
        <f>68333+128623-24478.33</f>
        <v>172477.66999999998</v>
      </c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>
        <f>AO72</f>
        <v>172477.66999999998</v>
      </c>
      <c r="BF72" s="63"/>
      <c r="BG72" s="63"/>
      <c r="BH72" s="63"/>
      <c r="BI72" s="63"/>
      <c r="BJ72" s="63"/>
      <c r="BK72" s="63"/>
      <c r="BL72" s="63"/>
    </row>
    <row r="73" spans="1:64" ht="21" customHeight="1" x14ac:dyDescent="0.2">
      <c r="A73" s="130">
        <v>0</v>
      </c>
      <c r="B73" s="130"/>
      <c r="C73" s="130"/>
      <c r="D73" s="130"/>
      <c r="E73" s="130"/>
      <c r="F73" s="130"/>
      <c r="G73" s="75" t="s">
        <v>54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89"/>
      <c r="AA73" s="189"/>
      <c r="AB73" s="189"/>
      <c r="AC73" s="189"/>
      <c r="AD73" s="189"/>
      <c r="AE73" s="191"/>
      <c r="AF73" s="192"/>
      <c r="AG73" s="192"/>
      <c r="AH73" s="192"/>
      <c r="AI73" s="192"/>
      <c r="AJ73" s="192"/>
      <c r="AK73" s="192"/>
      <c r="AL73" s="192"/>
      <c r="AM73" s="192"/>
      <c r="AN73" s="193"/>
      <c r="AO73" s="188"/>
      <c r="AP73" s="188"/>
      <c r="AQ73" s="188"/>
      <c r="AR73" s="188"/>
      <c r="AS73" s="188"/>
      <c r="AT73" s="188"/>
      <c r="AU73" s="188"/>
      <c r="AV73" s="188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64" ht="35.25" customHeight="1" x14ac:dyDescent="0.2">
      <c r="A74" s="62">
        <v>0</v>
      </c>
      <c r="B74" s="62"/>
      <c r="C74" s="62"/>
      <c r="D74" s="62"/>
      <c r="E74" s="62"/>
      <c r="F74" s="62"/>
      <c r="G74" s="127" t="s">
        <v>73</v>
      </c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9"/>
      <c r="Z74" s="99" t="s">
        <v>55</v>
      </c>
      <c r="AA74" s="99"/>
      <c r="AB74" s="99"/>
      <c r="AC74" s="99"/>
      <c r="AD74" s="99"/>
      <c r="AE74" s="93" t="s">
        <v>74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94">
        <v>798</v>
      </c>
      <c r="AP74" s="194"/>
      <c r="AQ74" s="194"/>
      <c r="AR74" s="194"/>
      <c r="AS74" s="194"/>
      <c r="AT74" s="194"/>
      <c r="AU74" s="194"/>
      <c r="AV74" s="194"/>
      <c r="AW74" s="198"/>
      <c r="AX74" s="198"/>
      <c r="AY74" s="198"/>
      <c r="AZ74" s="198"/>
      <c r="BA74" s="198"/>
      <c r="BB74" s="198"/>
      <c r="BC74" s="198"/>
      <c r="BD74" s="198"/>
      <c r="BE74" s="198">
        <f>AO74</f>
        <v>798</v>
      </c>
      <c r="BF74" s="198"/>
      <c r="BG74" s="198"/>
      <c r="BH74" s="198"/>
      <c r="BI74" s="198"/>
      <c r="BJ74" s="198"/>
      <c r="BK74" s="198"/>
      <c r="BL74" s="198"/>
    </row>
    <row r="75" spans="1:64" ht="34.5" customHeight="1" x14ac:dyDescent="0.2">
      <c r="A75" s="62"/>
      <c r="B75" s="62"/>
      <c r="C75" s="62"/>
      <c r="D75" s="62"/>
      <c r="E75" s="62"/>
      <c r="F75" s="62"/>
      <c r="G75" s="65" t="s">
        <v>101</v>
      </c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7"/>
      <c r="Z75" s="99" t="s">
        <v>55</v>
      </c>
      <c r="AA75" s="99"/>
      <c r="AB75" s="99"/>
      <c r="AC75" s="99"/>
      <c r="AD75" s="99"/>
      <c r="AE75" s="93" t="s">
        <v>102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95">
        <v>1</v>
      </c>
      <c r="AP75" s="196"/>
      <c r="AQ75" s="196"/>
      <c r="AR75" s="196"/>
      <c r="AS75" s="196"/>
      <c r="AT75" s="196"/>
      <c r="AU75" s="196"/>
      <c r="AV75" s="197"/>
      <c r="AW75" s="198"/>
      <c r="AX75" s="198"/>
      <c r="AY75" s="198"/>
      <c r="AZ75" s="198"/>
      <c r="BA75" s="198"/>
      <c r="BB75" s="198"/>
      <c r="BC75" s="198"/>
      <c r="BD75" s="198"/>
      <c r="BE75" s="198">
        <f>AO75</f>
        <v>1</v>
      </c>
      <c r="BF75" s="198"/>
      <c r="BG75" s="198"/>
      <c r="BH75" s="198"/>
      <c r="BI75" s="198"/>
      <c r="BJ75" s="198"/>
      <c r="BK75" s="198"/>
      <c r="BL75" s="198"/>
    </row>
    <row r="76" spans="1:64" ht="66.75" customHeight="1" x14ac:dyDescent="0.2">
      <c r="A76" s="62"/>
      <c r="B76" s="62"/>
      <c r="C76" s="62"/>
      <c r="D76" s="62"/>
      <c r="E76" s="62"/>
      <c r="F76" s="62"/>
      <c r="G76" s="65" t="s">
        <v>107</v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7"/>
      <c r="Z76" s="99" t="s">
        <v>55</v>
      </c>
      <c r="AA76" s="99"/>
      <c r="AB76" s="99"/>
      <c r="AC76" s="99"/>
      <c r="AD76" s="99"/>
      <c r="AE76" s="93" t="s">
        <v>102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95">
        <v>1</v>
      </c>
      <c r="AP76" s="196"/>
      <c r="AQ76" s="196"/>
      <c r="AR76" s="196"/>
      <c r="AS76" s="196"/>
      <c r="AT76" s="196"/>
      <c r="AU76" s="196"/>
      <c r="AV76" s="197"/>
      <c r="AW76" s="198"/>
      <c r="AX76" s="198"/>
      <c r="AY76" s="198"/>
      <c r="AZ76" s="198"/>
      <c r="BA76" s="198"/>
      <c r="BB76" s="198"/>
      <c r="BC76" s="198"/>
      <c r="BD76" s="198"/>
      <c r="BE76" s="198">
        <f>AO76</f>
        <v>1</v>
      </c>
      <c r="BF76" s="198"/>
      <c r="BG76" s="198"/>
      <c r="BH76" s="198"/>
      <c r="BI76" s="198"/>
      <c r="BJ76" s="198"/>
      <c r="BK76" s="198"/>
      <c r="BL76" s="198"/>
    </row>
    <row r="77" spans="1:64" ht="15.75" customHeight="1" x14ac:dyDescent="0.2">
      <c r="A77" s="130">
        <v>0</v>
      </c>
      <c r="B77" s="130"/>
      <c r="C77" s="130"/>
      <c r="D77" s="130"/>
      <c r="E77" s="130"/>
      <c r="F77" s="130"/>
      <c r="G77" s="75" t="s">
        <v>76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89"/>
      <c r="AA77" s="189"/>
      <c r="AB77" s="189"/>
      <c r="AC77" s="189"/>
      <c r="AD77" s="189"/>
      <c r="AE77" s="191"/>
      <c r="AF77" s="192"/>
      <c r="AG77" s="192"/>
      <c r="AH77" s="192"/>
      <c r="AI77" s="192"/>
      <c r="AJ77" s="192"/>
      <c r="AK77" s="192"/>
      <c r="AL77" s="192"/>
      <c r="AM77" s="192"/>
      <c r="AN77" s="193"/>
      <c r="AO77" s="188"/>
      <c r="AP77" s="188"/>
      <c r="AQ77" s="188"/>
      <c r="AR77" s="188"/>
      <c r="AS77" s="188"/>
      <c r="AT77" s="188"/>
      <c r="AU77" s="188"/>
      <c r="AV77" s="188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</row>
    <row r="78" spans="1:64" ht="32.25" customHeight="1" x14ac:dyDescent="0.2">
      <c r="A78" s="62">
        <v>0</v>
      </c>
      <c r="B78" s="62"/>
      <c r="C78" s="62"/>
      <c r="D78" s="62"/>
      <c r="E78" s="62"/>
      <c r="F78" s="62"/>
      <c r="G78" s="127" t="s">
        <v>77</v>
      </c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9"/>
      <c r="Z78" s="99" t="s">
        <v>53</v>
      </c>
      <c r="AA78" s="99"/>
      <c r="AB78" s="99"/>
      <c r="AC78" s="99"/>
      <c r="AD78" s="99"/>
      <c r="AE78" s="93" t="s">
        <v>56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99">
        <f>(AO71-199891)/AO74</f>
        <v>1175.078947368421</v>
      </c>
      <c r="AP78" s="199"/>
      <c r="AQ78" s="199"/>
      <c r="AR78" s="199"/>
      <c r="AS78" s="199"/>
      <c r="AT78" s="199"/>
      <c r="AU78" s="199"/>
      <c r="AV78" s="199"/>
      <c r="AW78" s="63"/>
      <c r="AX78" s="63"/>
      <c r="AY78" s="63"/>
      <c r="AZ78" s="63"/>
      <c r="BA78" s="63"/>
      <c r="BB78" s="63"/>
      <c r="BC78" s="63"/>
      <c r="BD78" s="63"/>
      <c r="BE78" s="63">
        <f>AO78</f>
        <v>1175.078947368421</v>
      </c>
      <c r="BF78" s="63"/>
      <c r="BG78" s="63"/>
      <c r="BH78" s="63"/>
      <c r="BI78" s="63"/>
      <c r="BJ78" s="63"/>
      <c r="BK78" s="63"/>
      <c r="BL78" s="63"/>
    </row>
    <row r="79" spans="1:64" ht="31.5" customHeight="1" x14ac:dyDescent="0.2">
      <c r="A79" s="62"/>
      <c r="B79" s="62"/>
      <c r="C79" s="62"/>
      <c r="D79" s="62"/>
      <c r="E79" s="62"/>
      <c r="F79" s="62"/>
      <c r="G79" s="65" t="s">
        <v>113</v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7"/>
      <c r="Z79" s="99" t="s">
        <v>53</v>
      </c>
      <c r="AA79" s="99"/>
      <c r="AB79" s="99"/>
      <c r="AC79" s="99"/>
      <c r="AD79" s="99"/>
      <c r="AE79" s="93" t="s">
        <v>56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99">
        <f>199891/AO75</f>
        <v>199891</v>
      </c>
      <c r="AP79" s="199"/>
      <c r="AQ79" s="199"/>
      <c r="AR79" s="199"/>
      <c r="AS79" s="199"/>
      <c r="AT79" s="199"/>
      <c r="AU79" s="199"/>
      <c r="AV79" s="199"/>
      <c r="AW79" s="63"/>
      <c r="AX79" s="63"/>
      <c r="AY79" s="63"/>
      <c r="AZ79" s="63"/>
      <c r="BA79" s="63"/>
      <c r="BB79" s="63"/>
      <c r="BC79" s="63"/>
      <c r="BD79" s="63"/>
      <c r="BE79" s="63">
        <f>AO79</f>
        <v>199891</v>
      </c>
      <c r="BF79" s="63"/>
      <c r="BG79" s="63"/>
      <c r="BH79" s="63"/>
      <c r="BI79" s="63"/>
      <c r="BJ79" s="63"/>
      <c r="BK79" s="63"/>
      <c r="BL79" s="63"/>
    </row>
    <row r="80" spans="1:64" ht="49.5" customHeight="1" x14ac:dyDescent="0.2">
      <c r="A80" s="62"/>
      <c r="B80" s="62"/>
      <c r="C80" s="62"/>
      <c r="D80" s="62"/>
      <c r="E80" s="62"/>
      <c r="F80" s="62"/>
      <c r="G80" s="96" t="s">
        <v>108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99" t="s">
        <v>53</v>
      </c>
      <c r="AA80" s="99"/>
      <c r="AB80" s="99"/>
      <c r="AC80" s="99"/>
      <c r="AD80" s="99"/>
      <c r="AE80" s="93" t="s">
        <v>56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99">
        <f>AO72/AO76</f>
        <v>172477.66999999998</v>
      </c>
      <c r="AP80" s="199"/>
      <c r="AQ80" s="199"/>
      <c r="AR80" s="199"/>
      <c r="AS80" s="199"/>
      <c r="AT80" s="199"/>
      <c r="AU80" s="199"/>
      <c r="AV80" s="199"/>
      <c r="AW80" s="63"/>
      <c r="AX80" s="63"/>
      <c r="AY80" s="63"/>
      <c r="AZ80" s="63"/>
      <c r="BA80" s="63"/>
      <c r="BB80" s="63"/>
      <c r="BC80" s="63"/>
      <c r="BD80" s="63"/>
      <c r="BE80" s="63">
        <f>AO80</f>
        <v>172477.66999999998</v>
      </c>
      <c r="BF80" s="63"/>
      <c r="BG80" s="63"/>
      <c r="BH80" s="63"/>
      <c r="BI80" s="63"/>
      <c r="BJ80" s="63"/>
      <c r="BK80" s="63"/>
      <c r="BL80" s="63"/>
    </row>
    <row r="81" spans="1:86" ht="18.75" customHeight="1" x14ac:dyDescent="0.2">
      <c r="A81" s="62"/>
      <c r="B81" s="62"/>
      <c r="C81" s="62"/>
      <c r="D81" s="62"/>
      <c r="E81" s="62"/>
      <c r="F81" s="62"/>
      <c r="G81" s="75" t="s">
        <v>57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99"/>
      <c r="AA81" s="99"/>
      <c r="AB81" s="99"/>
      <c r="AC81" s="99"/>
      <c r="AD81" s="99"/>
      <c r="AE81" s="93"/>
      <c r="AF81" s="94"/>
      <c r="AG81" s="94"/>
      <c r="AH81" s="94"/>
      <c r="AI81" s="94"/>
      <c r="AJ81" s="94"/>
      <c r="AK81" s="94"/>
      <c r="AL81" s="94"/>
      <c r="AM81" s="94"/>
      <c r="AN81" s="95"/>
      <c r="AO81" s="199"/>
      <c r="AP81" s="199"/>
      <c r="AQ81" s="199"/>
      <c r="AR81" s="199"/>
      <c r="AS81" s="199"/>
      <c r="AT81" s="199"/>
      <c r="AU81" s="199"/>
      <c r="AV81" s="199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</row>
    <row r="82" spans="1:86" ht="36" customHeight="1" x14ac:dyDescent="0.2">
      <c r="A82" s="62"/>
      <c r="B82" s="62"/>
      <c r="C82" s="62"/>
      <c r="D82" s="62"/>
      <c r="E82" s="62"/>
      <c r="F82" s="62"/>
      <c r="G82" s="81" t="s">
        <v>75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99" t="s">
        <v>55</v>
      </c>
      <c r="AA82" s="99"/>
      <c r="AB82" s="99"/>
      <c r="AC82" s="99"/>
      <c r="AD82" s="99"/>
      <c r="AE82" s="99" t="s">
        <v>56</v>
      </c>
      <c r="AF82" s="100"/>
      <c r="AG82" s="100"/>
      <c r="AH82" s="100"/>
      <c r="AI82" s="100"/>
      <c r="AJ82" s="100"/>
      <c r="AK82" s="100"/>
      <c r="AL82" s="100"/>
      <c r="AM82" s="100"/>
      <c r="AN82" s="100"/>
      <c r="AO82" s="201">
        <f>AO74</f>
        <v>798</v>
      </c>
      <c r="AP82" s="201"/>
      <c r="AQ82" s="201"/>
      <c r="AR82" s="201"/>
      <c r="AS82" s="201"/>
      <c r="AT82" s="201"/>
      <c r="AU82" s="201"/>
      <c r="AV82" s="201"/>
      <c r="AW82" s="198"/>
      <c r="AX82" s="198"/>
      <c r="AY82" s="198"/>
      <c r="AZ82" s="198"/>
      <c r="BA82" s="198"/>
      <c r="BB82" s="198"/>
      <c r="BC82" s="198"/>
      <c r="BD82" s="198"/>
      <c r="BE82" s="198">
        <f>AO82</f>
        <v>798</v>
      </c>
      <c r="BF82" s="198"/>
      <c r="BG82" s="198"/>
      <c r="BH82" s="198"/>
      <c r="BI82" s="198"/>
      <c r="BJ82" s="198"/>
      <c r="BK82" s="198"/>
      <c r="BL82" s="198"/>
    </row>
    <row r="83" spans="1:86" ht="19.5" customHeight="1" x14ac:dyDescent="0.2">
      <c r="A83" s="62"/>
      <c r="B83" s="62"/>
      <c r="C83" s="62"/>
      <c r="D83" s="62"/>
      <c r="E83" s="62"/>
      <c r="F83" s="62"/>
      <c r="G83" s="81" t="s">
        <v>94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72"/>
      <c r="AX83" s="73"/>
      <c r="AY83" s="73"/>
      <c r="AZ83" s="73"/>
      <c r="BA83" s="73"/>
      <c r="BB83" s="73"/>
      <c r="BC83" s="73"/>
      <c r="BD83" s="74"/>
      <c r="BE83" s="72"/>
      <c r="BF83" s="73"/>
      <c r="BG83" s="73"/>
      <c r="BH83" s="73"/>
      <c r="BI83" s="73"/>
      <c r="BJ83" s="73"/>
      <c r="BK83" s="73"/>
      <c r="BL83" s="74"/>
    </row>
    <row r="84" spans="1:86" ht="18" customHeight="1" x14ac:dyDescent="0.25">
      <c r="A84" s="62"/>
      <c r="B84" s="62"/>
      <c r="C84" s="62"/>
      <c r="D84" s="62"/>
      <c r="E84" s="62"/>
      <c r="F84" s="62"/>
      <c r="G84" s="75" t="s">
        <v>52</v>
      </c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7"/>
      <c r="Z84" s="78"/>
      <c r="AA84" s="79"/>
      <c r="AB84" s="79"/>
      <c r="AC84" s="79"/>
      <c r="AD84" s="80"/>
      <c r="AE84" s="78"/>
      <c r="AF84" s="79"/>
      <c r="AG84" s="79"/>
      <c r="AH84" s="79"/>
      <c r="AI84" s="79"/>
      <c r="AJ84" s="79"/>
      <c r="AK84" s="79"/>
      <c r="AL84" s="79"/>
      <c r="AM84" s="79"/>
      <c r="AN84" s="80"/>
      <c r="AO84" s="78"/>
      <c r="AP84" s="79"/>
      <c r="AQ84" s="79"/>
      <c r="AR84" s="79"/>
      <c r="AS84" s="79"/>
      <c r="AT84" s="79"/>
      <c r="AU84" s="79"/>
      <c r="AV84" s="80"/>
      <c r="AW84" s="72"/>
      <c r="AX84" s="73"/>
      <c r="AY84" s="73"/>
      <c r="AZ84" s="73"/>
      <c r="BA84" s="73"/>
      <c r="BB84" s="73"/>
      <c r="BC84" s="73"/>
      <c r="BD84" s="74"/>
      <c r="BE84" s="72"/>
      <c r="BF84" s="73"/>
      <c r="BG84" s="73"/>
      <c r="BH84" s="73"/>
      <c r="BI84" s="73"/>
      <c r="BJ84" s="73"/>
      <c r="BK84" s="73"/>
      <c r="BL84" s="7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</row>
    <row r="85" spans="1:86" ht="36" customHeight="1" x14ac:dyDescent="0.25">
      <c r="A85" s="62"/>
      <c r="B85" s="62"/>
      <c r="C85" s="62"/>
      <c r="D85" s="62"/>
      <c r="E85" s="62"/>
      <c r="F85" s="62"/>
      <c r="G85" s="90" t="s">
        <v>89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83" t="s">
        <v>53</v>
      </c>
      <c r="AA85" s="84"/>
      <c r="AB85" s="84"/>
      <c r="AC85" s="84"/>
      <c r="AD85" s="85"/>
      <c r="AE85" s="93" t="s">
        <v>79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86">
        <f>44809377-30500000-2385116</f>
        <v>11924261</v>
      </c>
      <c r="AP85" s="87"/>
      <c r="AQ85" s="87"/>
      <c r="AR85" s="87"/>
      <c r="AS85" s="87"/>
      <c r="AT85" s="87"/>
      <c r="AU85" s="87"/>
      <c r="AV85" s="88"/>
      <c r="AW85" s="72"/>
      <c r="AX85" s="73"/>
      <c r="AY85" s="73"/>
      <c r="AZ85" s="73"/>
      <c r="BA85" s="73"/>
      <c r="BB85" s="73"/>
      <c r="BC85" s="73"/>
      <c r="BD85" s="74"/>
      <c r="BE85" s="69">
        <f>AO85+AW85</f>
        <v>11924261</v>
      </c>
      <c r="BF85" s="70"/>
      <c r="BG85" s="70"/>
      <c r="BH85" s="70"/>
      <c r="BI85" s="70"/>
      <c r="BJ85" s="70"/>
      <c r="BK85" s="70"/>
      <c r="BL85" s="71"/>
      <c r="BT85" s="54"/>
      <c r="BU85" s="54"/>
      <c r="BV85" s="54"/>
      <c r="BW85" s="55" t="s">
        <v>95</v>
      </c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</row>
    <row r="86" spans="1:86" ht="18.75" customHeight="1" x14ac:dyDescent="0.2">
      <c r="A86" s="62"/>
      <c r="B86" s="62"/>
      <c r="C86" s="62"/>
      <c r="D86" s="62"/>
      <c r="E86" s="62"/>
      <c r="F86" s="62"/>
      <c r="G86" s="90" t="s">
        <v>90</v>
      </c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2"/>
      <c r="Z86" s="83" t="s">
        <v>53</v>
      </c>
      <c r="AA86" s="84"/>
      <c r="AB86" s="84"/>
      <c r="AC86" s="84"/>
      <c r="AD86" s="85"/>
      <c r="AE86" s="93" t="s">
        <v>91</v>
      </c>
      <c r="AF86" s="94"/>
      <c r="AG86" s="94"/>
      <c r="AH86" s="94"/>
      <c r="AI86" s="94"/>
      <c r="AJ86" s="94"/>
      <c r="AK86" s="94"/>
      <c r="AL86" s="94"/>
      <c r="AM86" s="94"/>
      <c r="AN86" s="95"/>
      <c r="AO86" s="86">
        <f>28500000*50</f>
        <v>1425000000</v>
      </c>
      <c r="AP86" s="87"/>
      <c r="AQ86" s="87"/>
      <c r="AR86" s="87"/>
      <c r="AS86" s="87"/>
      <c r="AT86" s="87"/>
      <c r="AU86" s="87"/>
      <c r="AV86" s="88"/>
      <c r="AW86" s="72"/>
      <c r="AX86" s="73"/>
      <c r="AY86" s="73"/>
      <c r="AZ86" s="73"/>
      <c r="BA86" s="73"/>
      <c r="BB86" s="73"/>
      <c r="BC86" s="73"/>
      <c r="BD86" s="74"/>
      <c r="BE86" s="69">
        <f>AO86+AW86</f>
        <v>1425000000</v>
      </c>
      <c r="BF86" s="70"/>
      <c r="BG86" s="70"/>
      <c r="BH86" s="70"/>
      <c r="BI86" s="70"/>
      <c r="BJ86" s="70"/>
      <c r="BK86" s="70"/>
      <c r="BL86" s="71"/>
      <c r="BT86" s="54"/>
      <c r="BU86" s="54"/>
      <c r="BV86" s="54" t="s">
        <v>96</v>
      </c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</row>
    <row r="87" spans="1:86" ht="17.25" customHeight="1" x14ac:dyDescent="0.2">
      <c r="A87" s="62"/>
      <c r="B87" s="62"/>
      <c r="C87" s="62"/>
      <c r="D87" s="62"/>
      <c r="E87" s="62"/>
      <c r="F87" s="62"/>
      <c r="G87" s="90" t="s">
        <v>100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  <c r="Z87" s="83" t="s">
        <v>53</v>
      </c>
      <c r="AA87" s="84"/>
      <c r="AB87" s="84"/>
      <c r="AC87" s="84"/>
      <c r="AD87" s="85"/>
      <c r="AE87" s="93" t="s">
        <v>98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202">
        <f>44809377-30500000-2385116</f>
        <v>11924261</v>
      </c>
      <c r="AP87" s="203"/>
      <c r="AQ87" s="203"/>
      <c r="AR87" s="203"/>
      <c r="AS87" s="203"/>
      <c r="AT87" s="203"/>
      <c r="AU87" s="203"/>
      <c r="AV87" s="204"/>
      <c r="AW87" s="72"/>
      <c r="AX87" s="73"/>
      <c r="AY87" s="73"/>
      <c r="AZ87" s="73"/>
      <c r="BA87" s="73"/>
      <c r="BB87" s="73"/>
      <c r="BC87" s="73"/>
      <c r="BD87" s="74"/>
      <c r="BE87" s="69">
        <f>AO87+AW87</f>
        <v>11924261</v>
      </c>
      <c r="BF87" s="70"/>
      <c r="BG87" s="70"/>
      <c r="BH87" s="70"/>
      <c r="BI87" s="70"/>
      <c r="BJ87" s="70"/>
      <c r="BK87" s="70"/>
      <c r="BL87" s="71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</row>
    <row r="88" spans="1:86" ht="20.25" customHeight="1" x14ac:dyDescent="0.25">
      <c r="A88" s="62"/>
      <c r="B88" s="62"/>
      <c r="C88" s="62"/>
      <c r="D88" s="62"/>
      <c r="E88" s="62"/>
      <c r="F88" s="62"/>
      <c r="G88" s="75" t="s">
        <v>54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83"/>
      <c r="AA88" s="84"/>
      <c r="AB88" s="84"/>
      <c r="AC88" s="84"/>
      <c r="AD88" s="85"/>
      <c r="AE88" s="93"/>
      <c r="AF88" s="94"/>
      <c r="AG88" s="94"/>
      <c r="AH88" s="94"/>
      <c r="AI88" s="94"/>
      <c r="AJ88" s="94"/>
      <c r="AK88" s="94"/>
      <c r="AL88" s="94"/>
      <c r="AM88" s="94"/>
      <c r="AN88" s="95"/>
      <c r="AO88" s="78"/>
      <c r="AP88" s="79"/>
      <c r="AQ88" s="79"/>
      <c r="AR88" s="79"/>
      <c r="AS88" s="79"/>
      <c r="AT88" s="79"/>
      <c r="AU88" s="79"/>
      <c r="AV88" s="80"/>
      <c r="AW88" s="72"/>
      <c r="AX88" s="73"/>
      <c r="AY88" s="73"/>
      <c r="AZ88" s="73"/>
      <c r="BA88" s="73"/>
      <c r="BB88" s="73"/>
      <c r="BC88" s="73"/>
      <c r="BD88" s="74"/>
      <c r="BE88" s="72"/>
      <c r="BF88" s="73"/>
      <c r="BG88" s="73"/>
      <c r="BH88" s="73"/>
      <c r="BI88" s="73"/>
      <c r="BJ88" s="73"/>
      <c r="BK88" s="73"/>
      <c r="BL88" s="74"/>
      <c r="BT88" s="54"/>
      <c r="BU88" s="54"/>
      <c r="BV88" s="54" t="s">
        <v>97</v>
      </c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</row>
    <row r="89" spans="1:86" ht="20.25" customHeight="1" x14ac:dyDescent="0.2">
      <c r="A89" s="62"/>
      <c r="B89" s="62"/>
      <c r="C89" s="62"/>
      <c r="D89" s="62"/>
      <c r="E89" s="62"/>
      <c r="F89" s="62"/>
      <c r="G89" s="90" t="s">
        <v>92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83" t="s">
        <v>55</v>
      </c>
      <c r="AA89" s="84"/>
      <c r="AB89" s="84"/>
      <c r="AC89" s="84"/>
      <c r="AD89" s="85"/>
      <c r="AE89" s="93" t="s">
        <v>91</v>
      </c>
      <c r="AF89" s="94"/>
      <c r="AG89" s="94"/>
      <c r="AH89" s="94"/>
      <c r="AI89" s="94"/>
      <c r="AJ89" s="94"/>
      <c r="AK89" s="94"/>
      <c r="AL89" s="94"/>
      <c r="AM89" s="94"/>
      <c r="AN89" s="95"/>
      <c r="AO89" s="83">
        <v>1</v>
      </c>
      <c r="AP89" s="84"/>
      <c r="AQ89" s="84"/>
      <c r="AR89" s="84"/>
      <c r="AS89" s="84"/>
      <c r="AT89" s="84"/>
      <c r="AU89" s="84"/>
      <c r="AV89" s="85"/>
      <c r="AW89" s="72"/>
      <c r="AX89" s="73"/>
      <c r="AY89" s="73"/>
      <c r="AZ89" s="73"/>
      <c r="BA89" s="73"/>
      <c r="BB89" s="73"/>
      <c r="BC89" s="73"/>
      <c r="BD89" s="74"/>
      <c r="BE89" s="72">
        <f>AO89+AW89</f>
        <v>1</v>
      </c>
      <c r="BF89" s="73"/>
      <c r="BG89" s="73"/>
      <c r="BH89" s="73"/>
      <c r="BI89" s="73"/>
      <c r="BJ89" s="73"/>
      <c r="BK89" s="73"/>
      <c r="BL89" s="7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</row>
    <row r="90" spans="1:86" ht="18" customHeight="1" x14ac:dyDescent="0.25">
      <c r="A90" s="62"/>
      <c r="B90" s="62"/>
      <c r="C90" s="62"/>
      <c r="D90" s="62"/>
      <c r="E90" s="62"/>
      <c r="F90" s="62"/>
      <c r="G90" s="75" t="s">
        <v>57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8"/>
      <c r="AA90" s="79"/>
      <c r="AB90" s="79"/>
      <c r="AC90" s="79"/>
      <c r="AD90" s="80"/>
      <c r="AE90" s="93"/>
      <c r="AF90" s="94"/>
      <c r="AG90" s="94"/>
      <c r="AH90" s="94"/>
      <c r="AI90" s="94"/>
      <c r="AJ90" s="94"/>
      <c r="AK90" s="94"/>
      <c r="AL90" s="94"/>
      <c r="AM90" s="94"/>
      <c r="AN90" s="95"/>
      <c r="AO90" s="78"/>
      <c r="AP90" s="79"/>
      <c r="AQ90" s="79"/>
      <c r="AR90" s="79"/>
      <c r="AS90" s="79"/>
      <c r="AT90" s="79"/>
      <c r="AU90" s="79"/>
      <c r="AV90" s="80"/>
      <c r="AW90" s="72"/>
      <c r="AX90" s="73"/>
      <c r="AY90" s="73"/>
      <c r="AZ90" s="73"/>
      <c r="BA90" s="73"/>
      <c r="BB90" s="73"/>
      <c r="BC90" s="73"/>
      <c r="BD90" s="74"/>
      <c r="BE90" s="72"/>
      <c r="BF90" s="73"/>
      <c r="BG90" s="73"/>
      <c r="BH90" s="73"/>
      <c r="BI90" s="73"/>
      <c r="BJ90" s="73"/>
      <c r="BK90" s="73"/>
      <c r="BL90" s="7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</row>
    <row r="91" spans="1:86" ht="47.25" customHeight="1" x14ac:dyDescent="0.2">
      <c r="A91" s="62"/>
      <c r="B91" s="62"/>
      <c r="C91" s="62"/>
      <c r="D91" s="62"/>
      <c r="E91" s="62"/>
      <c r="F91" s="62"/>
      <c r="G91" s="112" t="s">
        <v>99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83" t="s">
        <v>85</v>
      </c>
      <c r="AA91" s="84"/>
      <c r="AB91" s="84"/>
      <c r="AC91" s="84"/>
      <c r="AD91" s="85"/>
      <c r="AE91" s="99" t="s">
        <v>56</v>
      </c>
      <c r="AF91" s="100"/>
      <c r="AG91" s="100"/>
      <c r="AH91" s="100"/>
      <c r="AI91" s="100"/>
      <c r="AJ91" s="100"/>
      <c r="AK91" s="100"/>
      <c r="AL91" s="100"/>
      <c r="AM91" s="100"/>
      <c r="AN91" s="100"/>
      <c r="AO91" s="104">
        <f>AO85/AO87*100</f>
        <v>100</v>
      </c>
      <c r="AP91" s="105"/>
      <c r="AQ91" s="105"/>
      <c r="AR91" s="105"/>
      <c r="AS91" s="105"/>
      <c r="AT91" s="105"/>
      <c r="AU91" s="105"/>
      <c r="AV91" s="106"/>
      <c r="AW91" s="205"/>
      <c r="AX91" s="206"/>
      <c r="AY91" s="206"/>
      <c r="AZ91" s="206"/>
      <c r="BA91" s="206"/>
      <c r="BB91" s="206"/>
      <c r="BC91" s="206"/>
      <c r="BD91" s="207"/>
      <c r="BE91" s="101">
        <f>AO91+AW91</f>
        <v>100</v>
      </c>
      <c r="BF91" s="102"/>
      <c r="BG91" s="102"/>
      <c r="BH91" s="102"/>
      <c r="BI91" s="102"/>
      <c r="BJ91" s="102"/>
      <c r="BK91" s="102"/>
      <c r="BL91" s="103"/>
    </row>
    <row r="92" spans="1:86" ht="18" customHeight="1" x14ac:dyDescent="0.2">
      <c r="A92" s="62"/>
      <c r="B92" s="62"/>
      <c r="C92" s="62"/>
      <c r="D92" s="62"/>
      <c r="E92" s="62"/>
      <c r="F92" s="62"/>
      <c r="G92" s="81" t="s">
        <v>114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72"/>
      <c r="AX92" s="73"/>
      <c r="AY92" s="73"/>
      <c r="AZ92" s="73"/>
      <c r="BA92" s="73"/>
      <c r="BB92" s="73"/>
      <c r="BC92" s="73"/>
      <c r="BD92" s="74"/>
      <c r="BE92" s="72"/>
      <c r="BF92" s="73"/>
      <c r="BG92" s="73"/>
      <c r="BH92" s="73"/>
      <c r="BI92" s="73"/>
      <c r="BJ92" s="73"/>
      <c r="BK92" s="73"/>
      <c r="BL92" s="74"/>
    </row>
    <row r="93" spans="1:86" ht="18" customHeight="1" x14ac:dyDescent="0.25">
      <c r="A93" s="62"/>
      <c r="B93" s="62"/>
      <c r="C93" s="62"/>
      <c r="D93" s="62"/>
      <c r="E93" s="62"/>
      <c r="F93" s="62"/>
      <c r="G93" s="75" t="s">
        <v>52</v>
      </c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7"/>
      <c r="Z93" s="78"/>
      <c r="AA93" s="79"/>
      <c r="AB93" s="79"/>
      <c r="AC93" s="79"/>
      <c r="AD93" s="80"/>
      <c r="AE93" s="78"/>
      <c r="AF93" s="79"/>
      <c r="AG93" s="79"/>
      <c r="AH93" s="79"/>
      <c r="AI93" s="79"/>
      <c r="AJ93" s="79"/>
      <c r="AK93" s="79"/>
      <c r="AL93" s="79"/>
      <c r="AM93" s="79"/>
      <c r="AN93" s="80"/>
      <c r="AO93" s="78"/>
      <c r="AP93" s="79"/>
      <c r="AQ93" s="79"/>
      <c r="AR93" s="79"/>
      <c r="AS93" s="79"/>
      <c r="AT93" s="79"/>
      <c r="AU93" s="79"/>
      <c r="AV93" s="80"/>
      <c r="AW93" s="72"/>
      <c r="AX93" s="73"/>
      <c r="AY93" s="73"/>
      <c r="AZ93" s="73"/>
      <c r="BA93" s="73"/>
      <c r="BB93" s="73"/>
      <c r="BC93" s="73"/>
      <c r="BD93" s="74"/>
      <c r="BE93" s="72"/>
      <c r="BF93" s="73"/>
      <c r="BG93" s="73"/>
      <c r="BH93" s="73"/>
      <c r="BI93" s="73"/>
      <c r="BJ93" s="73"/>
      <c r="BK93" s="73"/>
      <c r="BL93" s="74"/>
    </row>
    <row r="94" spans="1:86" ht="18" customHeight="1" x14ac:dyDescent="0.2">
      <c r="A94" s="62"/>
      <c r="B94" s="62"/>
      <c r="C94" s="62"/>
      <c r="D94" s="62"/>
      <c r="E94" s="62"/>
      <c r="F94" s="62"/>
      <c r="G94" s="109" t="s">
        <v>120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83" t="s">
        <v>53</v>
      </c>
      <c r="AA94" s="84"/>
      <c r="AB94" s="84"/>
      <c r="AC94" s="84"/>
      <c r="AD94" s="85"/>
      <c r="AE94" s="93" t="s">
        <v>79</v>
      </c>
      <c r="AF94" s="94"/>
      <c r="AG94" s="94"/>
      <c r="AH94" s="94"/>
      <c r="AI94" s="94"/>
      <c r="AJ94" s="94"/>
      <c r="AK94" s="94"/>
      <c r="AL94" s="94"/>
      <c r="AM94" s="94"/>
      <c r="AN94" s="95"/>
      <c r="AO94" s="86">
        <v>4500026.79</v>
      </c>
      <c r="AP94" s="87"/>
      <c r="AQ94" s="87"/>
      <c r="AR94" s="87"/>
      <c r="AS94" s="87"/>
      <c r="AT94" s="87"/>
      <c r="AU94" s="87"/>
      <c r="AV94" s="88"/>
      <c r="AW94" s="72"/>
      <c r="AX94" s="73"/>
      <c r="AY94" s="73"/>
      <c r="AZ94" s="73"/>
      <c r="BA94" s="73"/>
      <c r="BB94" s="73"/>
      <c r="BC94" s="73"/>
      <c r="BD94" s="74"/>
      <c r="BE94" s="69">
        <f>AO94+AW94</f>
        <v>4500026.79</v>
      </c>
      <c r="BF94" s="70"/>
      <c r="BG94" s="70"/>
      <c r="BH94" s="70"/>
      <c r="BI94" s="70"/>
      <c r="BJ94" s="70"/>
      <c r="BK94" s="70"/>
      <c r="BL94" s="71"/>
      <c r="CB94" s="1" t="e">
        <f>AO94/#REF!*100</f>
        <v>#REF!</v>
      </c>
    </row>
    <row r="95" spans="1:86" ht="35.25" customHeight="1" x14ac:dyDescent="0.2">
      <c r="A95" s="62"/>
      <c r="B95" s="62"/>
      <c r="C95" s="62"/>
      <c r="D95" s="62"/>
      <c r="E95" s="62"/>
      <c r="F95" s="62"/>
      <c r="G95" s="90" t="s">
        <v>117</v>
      </c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2"/>
      <c r="Z95" s="83" t="s">
        <v>53</v>
      </c>
      <c r="AA95" s="84"/>
      <c r="AB95" s="84"/>
      <c r="AC95" s="84"/>
      <c r="AD95" s="85"/>
      <c r="AE95" s="93" t="s">
        <v>110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86">
        <f>64711196.96</f>
        <v>64711196.960000001</v>
      </c>
      <c r="AP95" s="87"/>
      <c r="AQ95" s="87"/>
      <c r="AR95" s="87"/>
      <c r="AS95" s="87"/>
      <c r="AT95" s="87"/>
      <c r="AU95" s="87"/>
      <c r="AV95" s="88"/>
      <c r="AW95" s="72"/>
      <c r="AX95" s="73"/>
      <c r="AY95" s="73"/>
      <c r="AZ95" s="73"/>
      <c r="BA95" s="73"/>
      <c r="BB95" s="73"/>
      <c r="BC95" s="73"/>
      <c r="BD95" s="74"/>
      <c r="BE95" s="69">
        <f>AO95+AW95</f>
        <v>64711196.960000001</v>
      </c>
      <c r="BF95" s="70"/>
      <c r="BG95" s="70"/>
      <c r="BH95" s="70"/>
      <c r="BI95" s="70"/>
      <c r="BJ95" s="70"/>
      <c r="BK95" s="70"/>
      <c r="BL95" s="71"/>
      <c r="CB95" s="60">
        <f>AO96-AO95</f>
        <v>-6772821.25</v>
      </c>
    </row>
    <row r="96" spans="1:86" ht="33" customHeight="1" x14ac:dyDescent="0.2">
      <c r="A96" s="62"/>
      <c r="B96" s="62"/>
      <c r="C96" s="62"/>
      <c r="D96" s="62"/>
      <c r="E96" s="62"/>
      <c r="F96" s="62"/>
      <c r="G96" s="90" t="s">
        <v>118</v>
      </c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83" t="s">
        <v>53</v>
      </c>
      <c r="AA96" s="84"/>
      <c r="AB96" s="84"/>
      <c r="AC96" s="84"/>
      <c r="AD96" s="85"/>
      <c r="AE96" s="93" t="s">
        <v>110</v>
      </c>
      <c r="AF96" s="94"/>
      <c r="AG96" s="94"/>
      <c r="AH96" s="94"/>
      <c r="AI96" s="94"/>
      <c r="AJ96" s="94"/>
      <c r="AK96" s="94"/>
      <c r="AL96" s="94"/>
      <c r="AM96" s="94"/>
      <c r="AN96" s="95"/>
      <c r="AO96" s="86">
        <f>57938375.71</f>
        <v>57938375.710000001</v>
      </c>
      <c r="AP96" s="87"/>
      <c r="AQ96" s="87"/>
      <c r="AR96" s="87"/>
      <c r="AS96" s="87"/>
      <c r="AT96" s="87"/>
      <c r="AU96" s="87"/>
      <c r="AV96" s="88"/>
      <c r="AW96" s="72"/>
      <c r="AX96" s="73"/>
      <c r="AY96" s="73"/>
      <c r="AZ96" s="73"/>
      <c r="BA96" s="73"/>
      <c r="BB96" s="73"/>
      <c r="BC96" s="73"/>
      <c r="BD96" s="74"/>
      <c r="BE96" s="69">
        <f>AO96+AW96</f>
        <v>57938375.710000001</v>
      </c>
      <c r="BF96" s="70"/>
      <c r="BG96" s="70"/>
      <c r="BH96" s="70"/>
      <c r="BI96" s="70"/>
      <c r="BJ96" s="70"/>
      <c r="BK96" s="70"/>
      <c r="BL96" s="71"/>
      <c r="CB96" s="60">
        <f>AO95-AO96</f>
        <v>6772821.25</v>
      </c>
    </row>
    <row r="97" spans="1:64" ht="18" customHeight="1" x14ac:dyDescent="0.25">
      <c r="A97" s="62"/>
      <c r="B97" s="62"/>
      <c r="C97" s="62"/>
      <c r="D97" s="62"/>
      <c r="E97" s="62"/>
      <c r="F97" s="62"/>
      <c r="G97" s="75" t="s">
        <v>54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83"/>
      <c r="AA97" s="84"/>
      <c r="AB97" s="84"/>
      <c r="AC97" s="84"/>
      <c r="AD97" s="85"/>
      <c r="AE97" s="93"/>
      <c r="AF97" s="94"/>
      <c r="AG97" s="94"/>
      <c r="AH97" s="94"/>
      <c r="AI97" s="94"/>
      <c r="AJ97" s="94"/>
      <c r="AK97" s="94"/>
      <c r="AL97" s="94"/>
      <c r="AM97" s="94"/>
      <c r="AN97" s="95"/>
      <c r="AO97" s="78"/>
      <c r="AP97" s="79"/>
      <c r="AQ97" s="79"/>
      <c r="AR97" s="79"/>
      <c r="AS97" s="79"/>
      <c r="AT97" s="79"/>
      <c r="AU97" s="79"/>
      <c r="AV97" s="80"/>
      <c r="AW97" s="72"/>
      <c r="AX97" s="73"/>
      <c r="AY97" s="73"/>
      <c r="AZ97" s="73"/>
      <c r="BA97" s="73"/>
      <c r="BB97" s="73"/>
      <c r="BC97" s="73"/>
      <c r="BD97" s="74"/>
      <c r="BE97" s="72"/>
      <c r="BF97" s="73"/>
      <c r="BG97" s="73"/>
      <c r="BH97" s="73"/>
      <c r="BI97" s="73"/>
      <c r="BJ97" s="73"/>
      <c r="BK97" s="73"/>
      <c r="BL97" s="74"/>
    </row>
    <row r="98" spans="1:64" ht="33" customHeight="1" x14ac:dyDescent="0.2">
      <c r="A98" s="62"/>
      <c r="B98" s="62"/>
      <c r="C98" s="62"/>
      <c r="D98" s="62"/>
      <c r="E98" s="62"/>
      <c r="F98" s="62"/>
      <c r="G98" s="90" t="s">
        <v>111</v>
      </c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2"/>
      <c r="Z98" s="83" t="s">
        <v>55</v>
      </c>
      <c r="AA98" s="84"/>
      <c r="AB98" s="84"/>
      <c r="AC98" s="84"/>
      <c r="AD98" s="85"/>
      <c r="AE98" s="93" t="s">
        <v>112</v>
      </c>
      <c r="AF98" s="94"/>
      <c r="AG98" s="94"/>
      <c r="AH98" s="94"/>
      <c r="AI98" s="94"/>
      <c r="AJ98" s="94"/>
      <c r="AK98" s="94"/>
      <c r="AL98" s="94"/>
      <c r="AM98" s="94"/>
      <c r="AN98" s="95"/>
      <c r="AO98" s="83">
        <v>1</v>
      </c>
      <c r="AP98" s="84"/>
      <c r="AQ98" s="84"/>
      <c r="AR98" s="84"/>
      <c r="AS98" s="84"/>
      <c r="AT98" s="84"/>
      <c r="AU98" s="84"/>
      <c r="AV98" s="85"/>
      <c r="AW98" s="72"/>
      <c r="AX98" s="73"/>
      <c r="AY98" s="73"/>
      <c r="AZ98" s="73"/>
      <c r="BA98" s="73"/>
      <c r="BB98" s="73"/>
      <c r="BC98" s="73"/>
      <c r="BD98" s="74"/>
      <c r="BE98" s="72">
        <f>AO98+AW98</f>
        <v>1</v>
      </c>
      <c r="BF98" s="73"/>
      <c r="BG98" s="73"/>
      <c r="BH98" s="73"/>
      <c r="BI98" s="73"/>
      <c r="BJ98" s="73"/>
      <c r="BK98" s="73"/>
      <c r="BL98" s="74"/>
    </row>
    <row r="99" spans="1:64" ht="18" customHeight="1" x14ac:dyDescent="0.25">
      <c r="A99" s="62"/>
      <c r="B99" s="62"/>
      <c r="C99" s="62"/>
      <c r="D99" s="62"/>
      <c r="E99" s="62"/>
      <c r="F99" s="62"/>
      <c r="G99" s="75" t="s">
        <v>57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78"/>
      <c r="AA99" s="79"/>
      <c r="AB99" s="79"/>
      <c r="AC99" s="79"/>
      <c r="AD99" s="80"/>
      <c r="AE99" s="93"/>
      <c r="AF99" s="94"/>
      <c r="AG99" s="94"/>
      <c r="AH99" s="94"/>
      <c r="AI99" s="94"/>
      <c r="AJ99" s="94"/>
      <c r="AK99" s="94"/>
      <c r="AL99" s="94"/>
      <c r="AM99" s="94"/>
      <c r="AN99" s="95"/>
      <c r="AO99" s="78"/>
      <c r="AP99" s="79"/>
      <c r="AQ99" s="79"/>
      <c r="AR99" s="79"/>
      <c r="AS99" s="79"/>
      <c r="AT99" s="79"/>
      <c r="AU99" s="79"/>
      <c r="AV99" s="80"/>
      <c r="AW99" s="72"/>
      <c r="AX99" s="73"/>
      <c r="AY99" s="73"/>
      <c r="AZ99" s="73"/>
      <c r="BA99" s="73"/>
      <c r="BB99" s="73"/>
      <c r="BC99" s="73"/>
      <c r="BD99" s="74"/>
      <c r="BE99" s="72"/>
      <c r="BF99" s="73"/>
      <c r="BG99" s="73"/>
      <c r="BH99" s="73"/>
      <c r="BI99" s="73"/>
      <c r="BJ99" s="73"/>
      <c r="BK99" s="73"/>
      <c r="BL99" s="74"/>
    </row>
    <row r="100" spans="1:64" ht="33.75" customHeight="1" x14ac:dyDescent="0.2">
      <c r="A100" s="62"/>
      <c r="B100" s="62"/>
      <c r="C100" s="62"/>
      <c r="D100" s="62"/>
      <c r="E100" s="62"/>
      <c r="F100" s="62"/>
      <c r="G100" s="112" t="s">
        <v>119</v>
      </c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4"/>
      <c r="Z100" s="83" t="s">
        <v>85</v>
      </c>
      <c r="AA100" s="84"/>
      <c r="AB100" s="84"/>
      <c r="AC100" s="84"/>
      <c r="AD100" s="85"/>
      <c r="AE100" s="99" t="s">
        <v>56</v>
      </c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4">
        <f>100</f>
        <v>100</v>
      </c>
      <c r="AP100" s="105"/>
      <c r="AQ100" s="105"/>
      <c r="AR100" s="105"/>
      <c r="AS100" s="105"/>
      <c r="AT100" s="105"/>
      <c r="AU100" s="105"/>
      <c r="AV100" s="106"/>
      <c r="AW100" s="101"/>
      <c r="AX100" s="102"/>
      <c r="AY100" s="102"/>
      <c r="AZ100" s="102"/>
      <c r="BA100" s="102"/>
      <c r="BB100" s="102"/>
      <c r="BC100" s="102"/>
      <c r="BD100" s="103"/>
      <c r="BE100" s="101">
        <f>AO100+AW100</f>
        <v>100</v>
      </c>
      <c r="BF100" s="102"/>
      <c r="BG100" s="102"/>
      <c r="BH100" s="102"/>
      <c r="BI100" s="102"/>
      <c r="BJ100" s="102"/>
      <c r="BK100" s="102"/>
      <c r="BL100" s="103"/>
    </row>
    <row r="101" spans="1:64" ht="4.5" customHeight="1" x14ac:dyDescent="0.2">
      <c r="A101" s="43"/>
      <c r="B101" s="43"/>
      <c r="C101" s="43"/>
      <c r="D101" s="43"/>
      <c r="E101" s="43"/>
      <c r="F101" s="43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7"/>
      <c r="AA101" s="17"/>
      <c r="AB101" s="17"/>
      <c r="AC101" s="17"/>
      <c r="AD101" s="17"/>
      <c r="AE101" s="46"/>
      <c r="AF101" s="47"/>
      <c r="AG101" s="47"/>
      <c r="AH101" s="47"/>
      <c r="AI101" s="47"/>
      <c r="AJ101" s="47"/>
      <c r="AK101" s="47"/>
      <c r="AL101" s="47"/>
      <c r="AM101" s="47"/>
      <c r="AN101" s="47"/>
      <c r="AO101" s="56"/>
      <c r="AP101" s="56"/>
      <c r="AQ101" s="56"/>
      <c r="AR101" s="56"/>
      <c r="AS101" s="56"/>
      <c r="AT101" s="56"/>
      <c r="AU101" s="56"/>
      <c r="AV101" s="56"/>
      <c r="AW101" s="53"/>
      <c r="AX101" s="53"/>
      <c r="AY101" s="53"/>
      <c r="AZ101" s="53"/>
      <c r="BA101" s="53"/>
      <c r="BB101" s="53"/>
      <c r="BC101" s="53"/>
      <c r="BD101" s="53"/>
      <c r="BE101" s="57"/>
      <c r="BF101" s="57"/>
      <c r="BG101" s="57"/>
      <c r="BH101" s="57"/>
      <c r="BI101" s="57"/>
      <c r="BJ101" s="57"/>
      <c r="BK101" s="57"/>
      <c r="BL101" s="57"/>
    </row>
    <row r="102" spans="1:64" ht="32.25" customHeight="1" x14ac:dyDescent="0.25">
      <c r="A102" s="200" t="s">
        <v>104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8"/>
      <c r="AN102" s="5"/>
      <c r="AO102" s="119" t="s">
        <v>105</v>
      </c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</row>
    <row r="103" spans="1:64" ht="13.5" customHeight="1" x14ac:dyDescent="0.2">
      <c r="W103" s="82" t="s">
        <v>5</v>
      </c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2"/>
      <c r="AN103" s="5"/>
      <c r="AO103" s="121" t="s">
        <v>80</v>
      </c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</row>
    <row r="104" spans="1:64" ht="15.75" customHeight="1" x14ac:dyDescent="0.2">
      <c r="A104" s="123" t="s">
        <v>3</v>
      </c>
      <c r="B104" s="123"/>
      <c r="C104" s="123"/>
      <c r="D104" s="123"/>
      <c r="E104" s="123"/>
      <c r="F104" s="123"/>
      <c r="AE104" s="50"/>
      <c r="AF104" s="50"/>
      <c r="AG104" s="50"/>
      <c r="AH104" s="50"/>
      <c r="AI104" s="50"/>
      <c r="AJ104" s="50"/>
      <c r="AK104" s="50"/>
      <c r="AL104" s="50"/>
      <c r="AM104" s="50"/>
      <c r="AN104" s="39"/>
    </row>
    <row r="105" spans="1:64" ht="18" customHeight="1" x14ac:dyDescent="0.2">
      <c r="A105" s="122" t="s">
        <v>61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O105" s="38"/>
      <c r="AP105" s="38"/>
      <c r="AQ105" s="38"/>
      <c r="AR105" s="38"/>
      <c r="AS105" s="38"/>
    </row>
    <row r="106" spans="1:64" x14ac:dyDescent="0.2">
      <c r="A106" s="51" t="s">
        <v>34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20"/>
      <c r="AP106" s="20"/>
      <c r="AQ106" s="20"/>
      <c r="AR106" s="20"/>
      <c r="AS106" s="20"/>
    </row>
    <row r="107" spans="1:64" ht="3.75" customHeight="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</row>
    <row r="108" spans="1:64" ht="21" customHeight="1" x14ac:dyDescent="0.25">
      <c r="A108" s="117" t="s">
        <v>62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20"/>
      <c r="AN108" s="20"/>
      <c r="AO108" s="119" t="s">
        <v>81</v>
      </c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</row>
    <row r="109" spans="1:64" ht="13.5" customHeight="1" x14ac:dyDescent="0.2">
      <c r="W109" s="82" t="s">
        <v>5</v>
      </c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2"/>
      <c r="AN109" s="5"/>
      <c r="AO109" s="121" t="s">
        <v>80</v>
      </c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</row>
    <row r="110" spans="1:64" ht="15" customHeight="1" x14ac:dyDescent="0.2">
      <c r="A110" s="116">
        <f>AO7</f>
        <v>45995</v>
      </c>
      <c r="B110" s="116"/>
      <c r="C110" s="116"/>
      <c r="D110" s="116"/>
      <c r="E110" s="116"/>
      <c r="F110" s="116"/>
      <c r="G110" s="116"/>
      <c r="H110" s="116"/>
      <c r="AE110" s="50"/>
      <c r="AF110" s="50"/>
      <c r="AG110" s="50"/>
      <c r="AH110" s="50"/>
      <c r="AI110" s="50"/>
      <c r="AJ110" s="50"/>
      <c r="AK110" s="50"/>
      <c r="AL110" s="50"/>
      <c r="AM110" s="50"/>
      <c r="AN110" s="39"/>
    </row>
    <row r="111" spans="1:64" x14ac:dyDescent="0.2">
      <c r="A111" s="115" t="s">
        <v>32</v>
      </c>
      <c r="B111" s="115"/>
      <c r="C111" s="115"/>
      <c r="D111" s="115"/>
      <c r="E111" s="115"/>
      <c r="F111" s="115"/>
      <c r="G111" s="115"/>
      <c r="H111" s="115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64" x14ac:dyDescent="0.2">
      <c r="A112" s="21" t="s">
        <v>33</v>
      </c>
    </row>
  </sheetData>
  <mergeCells count="373">
    <mergeCell ref="A84:F84"/>
    <mergeCell ref="AE84:AN84"/>
    <mergeCell ref="A48:C48"/>
    <mergeCell ref="AC48:AJ48"/>
    <mergeCell ref="AK48:AR48"/>
    <mergeCell ref="AS46:AZ47"/>
    <mergeCell ref="Z78:AD78"/>
    <mergeCell ref="AW76:BD76"/>
    <mergeCell ref="AW70:BD70"/>
    <mergeCell ref="AO71:AV71"/>
    <mergeCell ref="A87:F87"/>
    <mergeCell ref="G87:Y87"/>
    <mergeCell ref="Z87:AD87"/>
    <mergeCell ref="AE87:AN87"/>
    <mergeCell ref="AO87:AV87"/>
    <mergeCell ref="AW91:BD91"/>
    <mergeCell ref="AW90:BD90"/>
    <mergeCell ref="G90:Y90"/>
    <mergeCell ref="Z90:AD90"/>
    <mergeCell ref="A88:F88"/>
    <mergeCell ref="Z91:AD91"/>
    <mergeCell ref="AE91:AN91"/>
    <mergeCell ref="BE87:BL87"/>
    <mergeCell ref="AW85:BD85"/>
    <mergeCell ref="BE90:BL90"/>
    <mergeCell ref="G85:Y85"/>
    <mergeCell ref="G41:BL41"/>
    <mergeCell ref="BE89:BL89"/>
    <mergeCell ref="AE90:AN90"/>
    <mergeCell ref="AO90:AV90"/>
    <mergeCell ref="AE89:AN89"/>
    <mergeCell ref="AO89:AV89"/>
    <mergeCell ref="AW89:BD89"/>
    <mergeCell ref="AO86:AV86"/>
    <mergeCell ref="AW87:BD87"/>
    <mergeCell ref="G88:Y88"/>
    <mergeCell ref="AO103:BG103"/>
    <mergeCell ref="A77:F77"/>
    <mergeCell ref="AE95:AN95"/>
    <mergeCell ref="G77:Y77"/>
    <mergeCell ref="AW78:BD78"/>
    <mergeCell ref="AE78:AN78"/>
    <mergeCell ref="A78:F78"/>
    <mergeCell ref="BE91:BL91"/>
    <mergeCell ref="G89:Y89"/>
    <mergeCell ref="Z79:AD79"/>
    <mergeCell ref="BE82:BL82"/>
    <mergeCell ref="AW82:BD82"/>
    <mergeCell ref="AE81:AN81"/>
    <mergeCell ref="Z88:AD88"/>
    <mergeCell ref="AE77:AN77"/>
    <mergeCell ref="BE79:BL79"/>
    <mergeCell ref="Z85:AD85"/>
    <mergeCell ref="AE85:AN85"/>
    <mergeCell ref="G83:AV83"/>
    <mergeCell ref="G84:Y84"/>
    <mergeCell ref="BE81:BL81"/>
    <mergeCell ref="AO78:AV78"/>
    <mergeCell ref="AE79:AN79"/>
    <mergeCell ref="G95:Y95"/>
    <mergeCell ref="AO84:AV84"/>
    <mergeCell ref="AW92:BD92"/>
    <mergeCell ref="BE88:BL88"/>
    <mergeCell ref="BE85:BL85"/>
    <mergeCell ref="AO91:AV91"/>
    <mergeCell ref="Z80:AD80"/>
    <mergeCell ref="Z77:AD77"/>
    <mergeCell ref="G78:Y78"/>
    <mergeCell ref="AO81:AV81"/>
    <mergeCell ref="AO82:AV82"/>
    <mergeCell ref="AW81:BD81"/>
    <mergeCell ref="AO79:AV79"/>
    <mergeCell ref="G79:Y79"/>
    <mergeCell ref="AE80:AN80"/>
    <mergeCell ref="Z82:AD82"/>
    <mergeCell ref="A86:F86"/>
    <mergeCell ref="BE83:BL83"/>
    <mergeCell ref="AE88:AN88"/>
    <mergeCell ref="AO88:AV88"/>
    <mergeCell ref="BE86:BL86"/>
    <mergeCell ref="AW88:BD88"/>
    <mergeCell ref="AW86:BD86"/>
    <mergeCell ref="AW84:BD84"/>
    <mergeCell ref="AE86:AN86"/>
    <mergeCell ref="AW83:BD83"/>
    <mergeCell ref="A102:V102"/>
    <mergeCell ref="A90:F90"/>
    <mergeCell ref="AO102:BG102"/>
    <mergeCell ref="G86:Y86"/>
    <mergeCell ref="Z86:AD86"/>
    <mergeCell ref="BE84:BL84"/>
    <mergeCell ref="G100:Y100"/>
    <mergeCell ref="AO95:AV95"/>
    <mergeCell ref="AW95:BD95"/>
    <mergeCell ref="AW94:BD94"/>
    <mergeCell ref="AW79:BD79"/>
    <mergeCell ref="AW74:BD74"/>
    <mergeCell ref="BE77:BL77"/>
    <mergeCell ref="AW80:BD80"/>
    <mergeCell ref="AO76:AV76"/>
    <mergeCell ref="AW77:BD77"/>
    <mergeCell ref="AO77:AV77"/>
    <mergeCell ref="BE75:BL75"/>
    <mergeCell ref="A82:F82"/>
    <mergeCell ref="Z81:AD81"/>
    <mergeCell ref="G81:Y81"/>
    <mergeCell ref="BE78:BL78"/>
    <mergeCell ref="Z71:AD71"/>
    <mergeCell ref="AE71:AN71"/>
    <mergeCell ref="BE74:BL74"/>
    <mergeCell ref="BE76:BL76"/>
    <mergeCell ref="AO80:AV80"/>
    <mergeCell ref="BE80:BL80"/>
    <mergeCell ref="AE75:AN75"/>
    <mergeCell ref="AO75:AV75"/>
    <mergeCell ref="Z72:AD72"/>
    <mergeCell ref="AE72:AN72"/>
    <mergeCell ref="BE68:BL68"/>
    <mergeCell ref="G72:Y72"/>
    <mergeCell ref="AW73:BD73"/>
    <mergeCell ref="AW71:BD71"/>
    <mergeCell ref="Z75:AD75"/>
    <mergeCell ref="AW75:BD75"/>
    <mergeCell ref="AO70:AV70"/>
    <mergeCell ref="AW72:BD72"/>
    <mergeCell ref="Z74:AD74"/>
    <mergeCell ref="A73:F73"/>
    <mergeCell ref="AE73:AN73"/>
    <mergeCell ref="AO74:AV74"/>
    <mergeCell ref="G74:Y74"/>
    <mergeCell ref="Z73:AD73"/>
    <mergeCell ref="AE74:AN74"/>
    <mergeCell ref="G68:Y68"/>
    <mergeCell ref="A70:F70"/>
    <mergeCell ref="AE68:AN68"/>
    <mergeCell ref="G70:Y70"/>
    <mergeCell ref="Z70:AD70"/>
    <mergeCell ref="AE70:AN70"/>
    <mergeCell ref="A69:F69"/>
    <mergeCell ref="D61:AN61"/>
    <mergeCell ref="D62:AN62"/>
    <mergeCell ref="BE70:BL70"/>
    <mergeCell ref="A68:F68"/>
    <mergeCell ref="A60:C60"/>
    <mergeCell ref="D63:AN63"/>
    <mergeCell ref="G69:BL69"/>
    <mergeCell ref="AO68:AV68"/>
    <mergeCell ref="AW68:BD68"/>
    <mergeCell ref="AW67:BD67"/>
    <mergeCell ref="AS51:AZ51"/>
    <mergeCell ref="A41:F41"/>
    <mergeCell ref="A45:AZ45"/>
    <mergeCell ref="BE56:BL56"/>
    <mergeCell ref="A59:C59"/>
    <mergeCell ref="A62:C62"/>
    <mergeCell ref="AC49:AJ49"/>
    <mergeCell ref="D51:AB51"/>
    <mergeCell ref="AK51:AR51"/>
    <mergeCell ref="D59:AN59"/>
    <mergeCell ref="N13:AS13"/>
    <mergeCell ref="AS53:AZ53"/>
    <mergeCell ref="D53:AB53"/>
    <mergeCell ref="AC53:AJ53"/>
    <mergeCell ref="AK53:AR53"/>
    <mergeCell ref="D49:AB49"/>
    <mergeCell ref="A29:F29"/>
    <mergeCell ref="AC51:AJ51"/>
    <mergeCell ref="G30:BL30"/>
    <mergeCell ref="AC46:AJ47"/>
    <mergeCell ref="B15:L15"/>
    <mergeCell ref="AU15:BB15"/>
    <mergeCell ref="B19:L19"/>
    <mergeCell ref="A30:F30"/>
    <mergeCell ref="A21:T21"/>
    <mergeCell ref="G28:BL28"/>
    <mergeCell ref="I22:S22"/>
    <mergeCell ref="N18:Y18"/>
    <mergeCell ref="AK18:BC18"/>
    <mergeCell ref="BE18:BL18"/>
    <mergeCell ref="N12:AS12"/>
    <mergeCell ref="A34:BL34"/>
    <mergeCell ref="AO1:BL1"/>
    <mergeCell ref="A55:BL55"/>
    <mergeCell ref="U21:AD21"/>
    <mergeCell ref="AE21:AR21"/>
    <mergeCell ref="B18:L18"/>
    <mergeCell ref="T22:W22"/>
    <mergeCell ref="A28:F28"/>
    <mergeCell ref="A46:C47"/>
    <mergeCell ref="N15:AS15"/>
    <mergeCell ref="G40:BL40"/>
    <mergeCell ref="A33:BL33"/>
    <mergeCell ref="A25:BL25"/>
    <mergeCell ref="A27:BL27"/>
    <mergeCell ref="A24:BL24"/>
    <mergeCell ref="G29:BL29"/>
    <mergeCell ref="N16:AS16"/>
    <mergeCell ref="AA18:AI18"/>
    <mergeCell ref="B16:L16"/>
    <mergeCell ref="N19:Y19"/>
    <mergeCell ref="AA19:AI19"/>
    <mergeCell ref="AK19:BC19"/>
    <mergeCell ref="A9:BL9"/>
    <mergeCell ref="A10:BL10"/>
    <mergeCell ref="B13:L13"/>
    <mergeCell ref="AU16:BB16"/>
    <mergeCell ref="AU12:BB12"/>
    <mergeCell ref="B12:L12"/>
    <mergeCell ref="AU13:BB13"/>
    <mergeCell ref="AO2:BL2"/>
    <mergeCell ref="AO6:BF6"/>
    <mergeCell ref="AO4:BL4"/>
    <mergeCell ref="AO5:BL5"/>
    <mergeCell ref="AO3:BL3"/>
    <mergeCell ref="BD21:BL21"/>
    <mergeCell ref="BE19:BL19"/>
    <mergeCell ref="AS21:BC21"/>
    <mergeCell ref="AW7:BF7"/>
    <mergeCell ref="AO7:AU7"/>
    <mergeCell ref="A49:C49"/>
    <mergeCell ref="A39:F39"/>
    <mergeCell ref="A40:F40"/>
    <mergeCell ref="A38:F38"/>
    <mergeCell ref="A22:H22"/>
    <mergeCell ref="A31:F31"/>
    <mergeCell ref="G31:BL31"/>
    <mergeCell ref="G39:BL39"/>
    <mergeCell ref="A36:BL36"/>
    <mergeCell ref="G38:BL38"/>
    <mergeCell ref="A51:C51"/>
    <mergeCell ref="A44:AZ44"/>
    <mergeCell ref="A50:C50"/>
    <mergeCell ref="D50:AB50"/>
    <mergeCell ref="AC50:AJ50"/>
    <mergeCell ref="AK50:AR50"/>
    <mergeCell ref="AS50:AZ50"/>
    <mergeCell ref="D48:AB48"/>
    <mergeCell ref="D46:AB47"/>
    <mergeCell ref="AS48:AZ48"/>
    <mergeCell ref="A57:C58"/>
    <mergeCell ref="A53:C53"/>
    <mergeCell ref="AE67:AN67"/>
    <mergeCell ref="AW61:BD61"/>
    <mergeCell ref="AW62:BD62"/>
    <mergeCell ref="AO57:AV58"/>
    <mergeCell ref="AO59:AV59"/>
    <mergeCell ref="AO60:AV60"/>
    <mergeCell ref="D57:AN58"/>
    <mergeCell ref="D60:AN60"/>
    <mergeCell ref="A63:C63"/>
    <mergeCell ref="G67:Y67"/>
    <mergeCell ref="AO67:AV67"/>
    <mergeCell ref="A65:BL65"/>
    <mergeCell ref="A67:F67"/>
    <mergeCell ref="Z67:AD67"/>
    <mergeCell ref="AW63:BD63"/>
    <mergeCell ref="AO63:AV63"/>
    <mergeCell ref="BE73:BL73"/>
    <mergeCell ref="BE67:BL67"/>
    <mergeCell ref="BE71:BL71"/>
    <mergeCell ref="A74:F74"/>
    <mergeCell ref="G73:Y73"/>
    <mergeCell ref="Z68:AD68"/>
    <mergeCell ref="A71:F71"/>
    <mergeCell ref="G71:Y71"/>
    <mergeCell ref="AO72:AV72"/>
    <mergeCell ref="AO73:AV73"/>
    <mergeCell ref="AE76:AN76"/>
    <mergeCell ref="BE72:BL72"/>
    <mergeCell ref="A111:H111"/>
    <mergeCell ref="A110:H110"/>
    <mergeCell ref="A108:V108"/>
    <mergeCell ref="AO108:BG108"/>
    <mergeCell ref="AO109:BG109"/>
    <mergeCell ref="A105:T105"/>
    <mergeCell ref="A104:F104"/>
    <mergeCell ref="A72:F72"/>
    <mergeCell ref="G94:Y94"/>
    <mergeCell ref="Z94:AD94"/>
    <mergeCell ref="AE94:AN94"/>
    <mergeCell ref="AE82:AN82"/>
    <mergeCell ref="AE98:AN98"/>
    <mergeCell ref="G97:Y97"/>
    <mergeCell ref="G98:Y98"/>
    <mergeCell ref="G82:Y82"/>
    <mergeCell ref="Z84:AD84"/>
    <mergeCell ref="G91:Y91"/>
    <mergeCell ref="A89:F89"/>
    <mergeCell ref="Z89:AD89"/>
    <mergeCell ref="A83:F83"/>
    <mergeCell ref="A75:F75"/>
    <mergeCell ref="A80:F80"/>
    <mergeCell ref="A76:F76"/>
    <mergeCell ref="G76:Y76"/>
    <mergeCell ref="Z76:AD76"/>
    <mergeCell ref="G75:Y75"/>
    <mergeCell ref="A81:F81"/>
    <mergeCell ref="A100:F100"/>
    <mergeCell ref="Z96:AD96"/>
    <mergeCell ref="Z97:AD97"/>
    <mergeCell ref="Z98:AD98"/>
    <mergeCell ref="Z99:AD99"/>
    <mergeCell ref="Z100:AD100"/>
    <mergeCell ref="A96:F96"/>
    <mergeCell ref="A99:F99"/>
    <mergeCell ref="G99:Y99"/>
    <mergeCell ref="A98:F98"/>
    <mergeCell ref="BE94:BL94"/>
    <mergeCell ref="AO100:AV100"/>
    <mergeCell ref="AW96:BD96"/>
    <mergeCell ref="AW97:BD97"/>
    <mergeCell ref="AW98:BD98"/>
    <mergeCell ref="AW99:BD99"/>
    <mergeCell ref="AW100:BD100"/>
    <mergeCell ref="AO98:AV98"/>
    <mergeCell ref="AO99:AV99"/>
    <mergeCell ref="AO94:AV94"/>
    <mergeCell ref="AE100:AN100"/>
    <mergeCell ref="AO97:AV97"/>
    <mergeCell ref="BE96:BL96"/>
    <mergeCell ref="BE97:BL97"/>
    <mergeCell ref="BE95:BL95"/>
    <mergeCell ref="AE96:AN96"/>
    <mergeCell ref="AE97:AN97"/>
    <mergeCell ref="BE98:BL98"/>
    <mergeCell ref="BE99:BL99"/>
    <mergeCell ref="BE100:BL100"/>
    <mergeCell ref="AO96:AV96"/>
    <mergeCell ref="AO61:AV61"/>
    <mergeCell ref="AO62:AV62"/>
    <mergeCell ref="G96:Y96"/>
    <mergeCell ref="AE99:AN99"/>
    <mergeCell ref="A85:F85"/>
    <mergeCell ref="A79:F79"/>
    <mergeCell ref="A91:F91"/>
    <mergeCell ref="AO85:AV85"/>
    <mergeCell ref="G80:Y80"/>
    <mergeCell ref="BE93:BL93"/>
    <mergeCell ref="A92:F92"/>
    <mergeCell ref="G92:AV92"/>
    <mergeCell ref="W109:AL109"/>
    <mergeCell ref="W103:AL103"/>
    <mergeCell ref="A61:C61"/>
    <mergeCell ref="A94:F94"/>
    <mergeCell ref="A95:F95"/>
    <mergeCell ref="Z95:AD95"/>
    <mergeCell ref="A97:F97"/>
    <mergeCell ref="AK46:AR47"/>
    <mergeCell ref="AK49:AR49"/>
    <mergeCell ref="AS49:AZ49"/>
    <mergeCell ref="BE92:BL92"/>
    <mergeCell ref="A93:F93"/>
    <mergeCell ref="G93:Y93"/>
    <mergeCell ref="Z93:AD93"/>
    <mergeCell ref="AE93:AN93"/>
    <mergeCell ref="AO93:AV93"/>
    <mergeCell ref="AW93:BD93"/>
    <mergeCell ref="AW57:BD58"/>
    <mergeCell ref="AW59:BD59"/>
    <mergeCell ref="AW60:BD60"/>
    <mergeCell ref="D52:AB52"/>
    <mergeCell ref="A52:C52"/>
    <mergeCell ref="A42:F42"/>
    <mergeCell ref="G42:BL42"/>
    <mergeCell ref="AK52:AR52"/>
    <mergeCell ref="AS52:AZ52"/>
    <mergeCell ref="AC52:AJ52"/>
    <mergeCell ref="BE57:BL58"/>
    <mergeCell ref="BE59:BL59"/>
    <mergeCell ref="BE60:BL60"/>
    <mergeCell ref="BE61:BL61"/>
    <mergeCell ref="BE62:BL62"/>
    <mergeCell ref="BE63:BL63"/>
  </mergeCells>
  <phoneticPr fontId="0" type="noConversion"/>
  <conditionalFormatting sqref="D53:I53">
    <cfRule type="cellIs" dxfId="7" priority="24" stopIfTrue="1" operator="equal">
      <formula>#REF!</formula>
    </cfRule>
  </conditionalFormatting>
  <conditionalFormatting sqref="A66:F101">
    <cfRule type="cellIs" dxfId="6" priority="25" stopIfTrue="1" operator="equal">
      <formula>0</formula>
    </cfRule>
  </conditionalFormatting>
  <conditionalFormatting sqref="G99:L99 G97:L97 G84:L84 G90:L90 G88:L88 G81:L81 G77:L77 H70:L71 H73:L73 G66:G80 G93:L93 D49:D52">
    <cfRule type="cellIs" dxfId="5" priority="27" stopIfTrue="1" operator="equal">
      <formula>#REF!</formula>
    </cfRule>
  </conditionalFormatting>
  <conditionalFormatting sqref="G74:G76">
    <cfRule type="cellIs" dxfId="4" priority="22" stopIfTrue="1" operator="equal">
      <formula>$G73</formula>
    </cfRule>
  </conditionalFormatting>
  <conditionalFormatting sqref="G75:G76 H75:L75">
    <cfRule type="cellIs" dxfId="3" priority="12" stopIfTrue="1" operator="equal">
      <formula>$G74</formula>
    </cfRule>
  </conditionalFormatting>
  <conditionalFormatting sqref="G72">
    <cfRule type="cellIs" dxfId="2" priority="5" stopIfTrue="1" operator="equal">
      <formula>$G71</formula>
    </cfRule>
  </conditionalFormatting>
  <conditionalFormatting sqref="G72">
    <cfRule type="cellIs" dxfId="1" priority="4" stopIfTrue="1" operator="equal">
      <formula>#REF!</formula>
    </cfRule>
  </conditionalFormatting>
  <conditionalFormatting sqref="G72">
    <cfRule type="cellIs" dxfId="0" priority="3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3" fitToHeight="500" orientation="landscape" r:id="rId1"/>
  <headerFooter alignWithMargins="0"/>
  <rowBreaks count="2" manualBreakCount="2">
    <brk id="42" max="63" man="1"/>
    <brk id="76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1416020</vt:lpstr>
      <vt:lpstr>'1416020'!Область_друку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2025-12-03T12:33:21Z</cp:lastPrinted>
  <dcterms:created xsi:type="dcterms:W3CDTF">2016-08-15T09:54:21Z</dcterms:created>
  <dcterms:modified xsi:type="dcterms:W3CDTF">2025-12-16T14:18:39Z</dcterms:modified>
</cp:coreProperties>
</file>