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січень\2701\Звіти по паспортах УКІ\"/>
    </mc:Choice>
  </mc:AlternateContent>
  <bookViews>
    <workbookView xWindow="0" yWindow="0" windowWidth="20490" windowHeight="6555"/>
  </bookViews>
  <sheets>
    <sheet name="1417461" sheetId="1" r:id="rId1"/>
  </sheets>
  <definedNames>
    <definedName name="_xlnm.Print_Area" localSheetId="0">'1417461'!$A$1:$R$97</definedName>
  </definedNames>
  <calcPr calcId="152511"/>
</workbook>
</file>

<file path=xl/calcChain.xml><?xml version="1.0" encoding="utf-8"?>
<calcChain xmlns="http://schemas.openxmlformats.org/spreadsheetml/2006/main">
  <c r="K68" i="1" l="1"/>
  <c r="N68" i="1"/>
  <c r="N66" i="1" s="1"/>
  <c r="K67" i="1"/>
  <c r="K76" i="1" s="1"/>
  <c r="L67" i="1"/>
  <c r="L68" i="1"/>
  <c r="N76" i="1"/>
  <c r="O76" i="1" s="1"/>
  <c r="T76" i="1"/>
  <c r="P41" i="1"/>
  <c r="G55" i="1"/>
  <c r="G56" i="1" s="1"/>
  <c r="J55" i="1"/>
  <c r="J56" i="1"/>
  <c r="M56" i="1" s="1"/>
  <c r="A66" i="1"/>
  <c r="A68" i="1"/>
  <c r="L70" i="1"/>
  <c r="O70" i="1"/>
  <c r="Q70" i="1"/>
  <c r="R70" i="1" s="1"/>
  <c r="L71" i="1"/>
  <c r="O71" i="1"/>
  <c r="Q71" i="1"/>
  <c r="R71" i="1" s="1"/>
  <c r="N74" i="1"/>
  <c r="O74" i="1"/>
  <c r="M55" i="1"/>
  <c r="N73" i="1"/>
  <c r="O73" i="1" s="1"/>
  <c r="Q68" i="1"/>
  <c r="R68" i="1"/>
  <c r="O67" i="1"/>
  <c r="Q67" i="1"/>
  <c r="R67" i="1"/>
  <c r="K73" i="1"/>
  <c r="L73" i="1"/>
  <c r="K74" i="1"/>
  <c r="L74" i="1" s="1"/>
  <c r="K66" i="1"/>
  <c r="L66" i="1" s="1"/>
  <c r="K40" i="1"/>
  <c r="L40" i="1"/>
  <c r="Q66" i="1"/>
  <c r="R66" i="1"/>
  <c r="Q73" i="1"/>
  <c r="R73" i="1" s="1"/>
  <c r="K41" i="1"/>
  <c r="H55" i="1" s="1"/>
  <c r="L41" i="1"/>
  <c r="O68" i="1"/>
  <c r="H56" i="1" l="1"/>
  <c r="I55" i="1"/>
  <c r="I56" i="1" s="1"/>
  <c r="Q76" i="1"/>
  <c r="R76" i="1" s="1"/>
  <c r="L76" i="1"/>
  <c r="N40" i="1"/>
  <c r="O66" i="1"/>
  <c r="Q74" i="1"/>
  <c r="R74" i="1" s="1"/>
  <c r="O40" i="1" l="1"/>
  <c r="R40" i="1" s="1"/>
  <c r="Q40" i="1"/>
  <c r="N41" i="1"/>
  <c r="K55" i="1" l="1"/>
  <c r="Q41" i="1"/>
  <c r="O41" i="1"/>
  <c r="R41" i="1" s="1"/>
  <c r="N55" i="1" l="1"/>
  <c r="L55" i="1"/>
  <c r="K56" i="1"/>
  <c r="N56" i="1" s="1"/>
  <c r="O55" i="1" l="1"/>
  <c r="L56" i="1"/>
  <c r="U56" i="1" l="1"/>
  <c r="T56" i="1"/>
  <c r="O56" i="1"/>
</calcChain>
</file>

<file path=xl/sharedStrings.xml><?xml version="1.0" encoding="utf-8"?>
<sst xmlns="http://schemas.openxmlformats.org/spreadsheetml/2006/main" count="163" uniqueCount="99">
  <si>
    <t xml:space="preserve">1. </t>
  </si>
  <si>
    <t>2.</t>
  </si>
  <si>
    <t>3.</t>
  </si>
  <si>
    <t>Звіт про виконання паспорта бюджетної програми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</si>
  <si>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</si>
  <si>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</si>
  <si>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</si>
  <si>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ЗАТВЕРДЖЕНО</t>
  </si>
  <si>
    <t>загальний фонд</t>
  </si>
  <si>
    <t>спеціальний фонд</t>
  </si>
  <si>
    <t>усього</t>
  </si>
  <si>
    <t>Затверджено у паспорті бюджетної  програми</t>
  </si>
  <si>
    <t>Відхилення</t>
  </si>
  <si>
    <t>6.</t>
  </si>
  <si>
    <t>Усього</t>
  </si>
  <si>
    <t>№ з/п</t>
  </si>
  <si>
    <t xml:space="preserve">7. </t>
  </si>
  <si>
    <t>Найменування місцевої/ регіональної програми</t>
  </si>
  <si>
    <t>Одиниця виміру</t>
  </si>
  <si>
    <t xml:space="preserve">Джерело інформації </t>
  </si>
  <si>
    <t>Показники</t>
  </si>
  <si>
    <t>(підпис)</t>
  </si>
  <si>
    <t>од.</t>
  </si>
  <si>
    <t>рішення сесії міської ради</t>
  </si>
  <si>
    <t>розрахунково</t>
  </si>
  <si>
    <t>титульний список</t>
  </si>
  <si>
    <t>грн.</t>
  </si>
  <si>
    <t>0456</t>
  </si>
  <si>
    <t>затрат</t>
  </si>
  <si>
    <t>продукту</t>
  </si>
  <si>
    <t>ефективності</t>
  </si>
  <si>
    <t>якості</t>
  </si>
  <si>
    <t>(найменування відповідального виконавця)</t>
  </si>
  <si>
    <t>10. Узагальнений висновок про виконання бюджетної програми.</t>
  </si>
  <si>
    <t>(код Програмної класифікації видатків  та кредитування місцевого бюджету)</t>
  </si>
  <si>
    <t>(код Типової  програмної класифікації видатків  та кредитування місцевого бюджету)</t>
  </si>
  <si>
    <t>(код Фунціональної  класифікації видатків  та кредитування бюджету)</t>
  </si>
  <si>
    <t>Касові видатки (надані кредити з бюджету)</t>
  </si>
  <si>
    <t>4.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</si>
  <si>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</si>
  <si>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</si>
  <si>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5.</t>
  </si>
  <si>
    <t>Мета бюджетної програми</t>
  </si>
  <si>
    <t>Завдання бюджетної програми</t>
  </si>
  <si>
    <t>Завдання</t>
  </si>
  <si>
    <t xml:space="preserve">Видатки (надані кредити з бюджету) та напрями використання бюджетних коштів за бюджетною програмою </t>
  </si>
  <si>
    <t>гривень</t>
  </si>
  <si>
    <t>8.</t>
  </si>
  <si>
    <t>Видатки (надані кредити з бюджету) на реалізацію місцевих/ регіональних програм, які виконуються в межах бюджетної програми</t>
  </si>
  <si>
    <t>03356163</t>
  </si>
  <si>
    <t>(код за ЄДРПОУ)</t>
  </si>
  <si>
    <t>(код бюджету)</t>
  </si>
  <si>
    <t>(найменування головного розпорядника коштів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</si>
  <si>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</si>
  <si>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Фактичні результативні показники, досягнуті за рахунок касових видатків (наданих кредитів з бюджету)</t>
  </si>
  <si>
    <t>9.</t>
  </si>
  <si>
    <t xml:space="preserve">Результативні показники бюджетної програми та аналіз їх виконання </t>
  </si>
  <si>
    <t>Забезпечення функціонування автомобільних доріг, їх будівництва, реконструкції, ремонту та утримання в інтересах держави і користувачів автомобільних доріг</t>
  </si>
  <si>
    <t>Покращення стану інфраструктури автомобільних доріг</t>
  </si>
  <si>
    <t>Утримання та розвиток автомобільних доріг та дорожньої інфраструктури за рахунок коштів місцевого бюджету</t>
  </si>
  <si>
    <t>Пояснення: роботи виконані в неповному обсязі, тому що є перехідні об'єкти, які планується продовжити в 2021 р.</t>
  </si>
  <si>
    <t>Управління комунальної інфраструктури Хмельницької міської ради</t>
  </si>
  <si>
    <t>Начальник відділу бухгалтерського обліку та звітності - головний бухгалтер</t>
  </si>
  <si>
    <t>від 01 листопада 2022 року № 359)</t>
  </si>
  <si>
    <t>7.1. Аналіз розділу «Видатки (надані кредити з бюджету) та напрями використання бюджетних коштів за бюджетною програмою»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</si>
  <si>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</si>
  <si>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Пояснення</t>
  </si>
  <si>
    <t>Напрями використання бюджетних коштів*</t>
  </si>
  <si>
    <t>відс.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</si>
  <si>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</si>
  <si>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</si>
  <si>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грн</t>
  </si>
  <si>
    <t>Василь КАБАЛЬСЬКИЙ</t>
  </si>
  <si>
    <t>(Власне ім'я, ПРІЗВИЩЕ)</t>
  </si>
  <si>
    <t>Наталія ФУР'ЯНОВА</t>
  </si>
  <si>
    <t>Забезпечення проведення капітального ремонту вулично-дорожньої мережі</t>
  </si>
  <si>
    <t xml:space="preserve">обсяг видатків на реконструкцію під`їзної дороги від вул. Вінницьке шосе до вул. Вінницьке шосе, 18 (індустріальний парк) в м.Хмельницькому </t>
  </si>
  <si>
    <t xml:space="preserve">кількість об'єктів (під`їзна дорога від вул. Вінницьке шосе до вул. Вінницьке шосе, 18 (індустріальний парк)), які планується реконструювати </t>
  </si>
  <si>
    <t>витрати на реконструкцію під`їзної дороги від вул. Вінницьке шосе до вул. Вінницьке шосе, 18  (індустріальний парк)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</si>
  <si>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</si>
  <si>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 xml:space="preserve">Заступник директора департаменту інфраструктури міста – начальник управління комунальної інфраструктури </t>
  </si>
  <si>
    <t>відсоток передбачених коштів (в т. ч. освоєні кошти в попередніх періодах) на  реконструкцію під`їзної дороги від вул. Вінницьке шосе до вул. Вінницьке шосе, 18 (індустріальний парк) в м.Хмельницькому  відповідно до зведеного кошторису</t>
  </si>
  <si>
    <t>Завдання 1. Забезпечення проведення капітального ремонту вулично-дорожньої мережі</t>
  </si>
  <si>
    <t>Завдання 1. Забезпечення проведення капітального ремонту об`єктів транспортної інфраструктури</t>
  </si>
  <si>
    <t>,</t>
  </si>
  <si>
    <t xml:space="preserve">обсяг видатків на розробку проєктно-кошторисної документації, технічні умови та експертизу проєкту на капітальний ремонт технологічного проїзду від вул. Мазепи до котельні на вул. Пілотській, 1/1 </t>
  </si>
  <si>
    <t>кількість ПКД, яку планується розробити</t>
  </si>
  <si>
    <t>витрати на розробку 1 ПКД</t>
  </si>
  <si>
    <t>місцевого бюджету на 01.01.2026 року</t>
  </si>
  <si>
    <t>9.3. Аналіз стану виконання результативних показників: результативні показники виконані.</t>
  </si>
  <si>
    <t xml:space="preserve">Виникла економія коштів по виконанню робіт з реконструкції під`їзної дороги від вул. Вінницьке шосе до вул. Вінницьке шосе, 18 (індустріальний парк) в м.Хмельницькому </t>
  </si>
  <si>
    <t>Пояснення: п. 1 - економія коштів.</t>
  </si>
  <si>
    <t>Пояснення: розбіжності відсутні.</t>
  </si>
  <si>
    <t xml:space="preserve">Бюджетна програма виконанна в повному обсязі. </t>
  </si>
  <si>
    <t>становить 99,9 % до затверджених призначень в 2025 р.</t>
  </si>
  <si>
    <t>2256400000</t>
  </si>
  <si>
    <t>обсяг видатків, в т. ч.:</t>
  </si>
  <si>
    <t>п. 1 економія коштів з надання послуг інженера-консультанта.</t>
  </si>
  <si>
    <t>розбіжності відсутні.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</si>
</sst>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00"/>
    <numFmt numFmtId="174" formatCode="0.0"/>
    <numFmt numFmtId="183" formatCode="#,##0.0"/>
  </numFmts>
  <fonts count="19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55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Calibri"/>
      <family val="2"/>
      <charset val="204"/>
    </font>
    <font>
      <sz val="11"/>
      <color theme="1" tint="0.499984740745262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horizontal="left"/>
    </xf>
    <xf numFmtId="0" fontId="5" fillId="0" borderId="0">
      <alignment horizontal="left"/>
    </xf>
    <xf numFmtId="0" fontId="1" fillId="0" borderId="0"/>
  </cellStyleXfs>
  <cellXfs count="177">
    <xf numFmtId="0" fontId="0" fillId="0" borderId="0" xfId="0"/>
    <xf numFmtId="0" fontId="3" fillId="0" borderId="0" xfId="3" applyFont="1" applyAlignment="1"/>
    <xf numFmtId="0" fontId="4" fillId="0" borderId="0" xfId="0" applyFont="1" applyAlignment="1">
      <alignment horizontal="left"/>
    </xf>
    <xf numFmtId="0" fontId="2" fillId="0" borderId="0" xfId="2" applyFont="1" applyAlignme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6" fillId="0" borderId="1" xfId="2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9" fillId="0" borderId="0" xfId="0" applyFont="1"/>
    <xf numFmtId="0" fontId="9" fillId="0" borderId="1" xfId="0" applyFont="1" applyBorder="1"/>
    <xf numFmtId="0" fontId="2" fillId="0" borderId="0" xfId="3" applyFont="1" applyBorder="1" applyAlignment="1">
      <alignment vertical="top"/>
    </xf>
    <xf numFmtId="0" fontId="8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0" xfId="3" applyFont="1" applyFill="1" applyBorder="1" applyAlignment="1" applyProtection="1">
      <alignment horizontal="left" wrapText="1"/>
    </xf>
    <xf numFmtId="0" fontId="2" fillId="0" borderId="0" xfId="3" applyFont="1" applyFill="1" applyBorder="1" applyAlignment="1" applyProtection="1">
      <alignment wrapText="1"/>
    </xf>
    <xf numFmtId="0" fontId="2" fillId="0" borderId="0" xfId="2" applyFont="1" applyBorder="1" applyAlignment="1"/>
    <xf numFmtId="0" fontId="2" fillId="0" borderId="0" xfId="2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8" fillId="0" borderId="3" xfId="0" applyFont="1" applyBorder="1" applyAlignment="1"/>
    <xf numFmtId="0" fontId="2" fillId="0" borderId="4" xfId="3" applyFont="1" applyBorder="1" applyAlignment="1"/>
    <xf numFmtId="0" fontId="7" fillId="0" borderId="4" xfId="3" applyFont="1" applyBorder="1" applyAlignment="1"/>
    <xf numFmtId="0" fontId="2" fillId="0" borderId="0" xfId="3" applyFont="1" applyBorder="1" applyAlignment="1"/>
    <xf numFmtId="0" fontId="7" fillId="0" borderId="0" xfId="3" applyFont="1" applyBorder="1" applyAlignment="1"/>
    <xf numFmtId="0" fontId="4" fillId="0" borderId="0" xfId="3" applyFont="1" applyBorder="1" applyAlignment="1">
      <alignment vertical="top" wrapText="1"/>
    </xf>
    <xf numFmtId="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0" xfId="3" applyNumberFormat="1" applyFont="1" applyBorder="1" applyAlignment="1">
      <alignment vertical="top" wrapText="1"/>
    </xf>
    <xf numFmtId="49" fontId="2" fillId="0" borderId="0" xfId="3" applyNumberFormat="1" applyFont="1" applyBorder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left" wrapText="1"/>
    </xf>
    <xf numFmtId="0" fontId="2" fillId="0" borderId="0" xfId="3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vertical="center" wrapText="1"/>
    </xf>
    <xf numFmtId="0" fontId="2" fillId="0" borderId="0" xfId="3" applyFont="1"/>
    <xf numFmtId="0" fontId="2" fillId="0" borderId="0" xfId="3" applyFont="1" applyBorder="1"/>
    <xf numFmtId="0" fontId="2" fillId="0" borderId="0" xfId="2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2" applyFont="1" applyAlignment="1">
      <alignment vertical="center"/>
    </xf>
    <xf numFmtId="4" fontId="12" fillId="0" borderId="0" xfId="2" applyNumberFormat="1" applyFont="1" applyBorder="1" applyAlignment="1">
      <alignment vertical="center" wrapText="1"/>
    </xf>
    <xf numFmtId="0" fontId="8" fillId="0" borderId="0" xfId="0" applyFont="1" applyAlignment="1"/>
    <xf numFmtId="4" fontId="2" fillId="0" borderId="0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left" wrapText="1"/>
    </xf>
    <xf numFmtId="0" fontId="2" fillId="0" borderId="0" xfId="2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 wrapText="1"/>
    </xf>
    <xf numFmtId="4" fontId="8" fillId="0" borderId="0" xfId="0" applyNumberFormat="1" applyFont="1" applyBorder="1"/>
    <xf numFmtId="0" fontId="2" fillId="2" borderId="5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2" fillId="0" borderId="1" xfId="2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/>
    </xf>
    <xf numFmtId="0" fontId="14" fillId="0" borderId="0" xfId="0" applyFont="1"/>
    <xf numFmtId="3" fontId="11" fillId="0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183" fontId="11" fillId="0" borderId="1" xfId="0" applyNumberFormat="1" applyFont="1" applyBorder="1" applyAlignment="1">
      <alignment horizontal="center" vertical="center"/>
    </xf>
    <xf numFmtId="183" fontId="2" fillId="0" borderId="1" xfId="0" applyNumberFormat="1" applyFont="1" applyBorder="1" applyAlignment="1">
      <alignment horizontal="center" vertical="center" wrapText="1"/>
    </xf>
    <xf numFmtId="183" fontId="2" fillId="0" borderId="1" xfId="0" applyNumberFormat="1" applyFont="1" applyFill="1" applyBorder="1" applyAlignment="1">
      <alignment horizontal="center" vertical="center" wrapText="1"/>
    </xf>
    <xf numFmtId="0" fontId="2" fillId="0" borderId="0" xfId="1" applyFont="1" applyFill="1" applyAlignment="1"/>
    <xf numFmtId="4" fontId="11" fillId="0" borderId="7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4" fontId="17" fillId="0" borderId="0" xfId="0" applyNumberFormat="1" applyFont="1"/>
    <xf numFmtId="0" fontId="15" fillId="0" borderId="0" xfId="3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0" fontId="11" fillId="0" borderId="1" xfId="0" applyFont="1" applyBorder="1"/>
    <xf numFmtId="0" fontId="11" fillId="0" borderId="0" xfId="0" applyFont="1" applyBorder="1"/>
    <xf numFmtId="0" fontId="11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3" fillId="0" borderId="1" xfId="0" applyFont="1" applyBorder="1"/>
    <xf numFmtId="172" fontId="2" fillId="0" borderId="1" xfId="2" applyNumberFormat="1" applyFont="1" applyFill="1" applyBorder="1" applyAlignment="1">
      <alignment horizontal="center" vertical="center" wrapText="1"/>
    </xf>
    <xf numFmtId="172" fontId="1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8" fillId="0" borderId="0" xfId="0" applyFont="1"/>
    <xf numFmtId="0" fontId="2" fillId="0" borderId="4" xfId="0" quotePrefix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49" fontId="2" fillId="0" borderId="4" xfId="3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2" fontId="2" fillId="0" borderId="3" xfId="3" applyNumberFormat="1" applyFont="1" applyBorder="1" applyAlignment="1">
      <alignment horizontal="center" vertical="top" wrapText="1"/>
    </xf>
    <xf numFmtId="0" fontId="2" fillId="0" borderId="2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0" xfId="3" applyFont="1" applyFill="1" applyBorder="1" applyAlignment="1" applyProtection="1">
      <alignment horizontal="left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4" fillId="0" borderId="3" xfId="3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49" fontId="11" fillId="0" borderId="4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 vertical="justify" wrapText="1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top"/>
    </xf>
    <xf numFmtId="0" fontId="2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" fillId="0" borderId="2" xfId="2" applyFont="1" applyFill="1" applyBorder="1" applyAlignment="1">
      <alignment horizontal="left" vertical="center" wrapText="1"/>
    </xf>
    <xf numFmtId="0" fontId="2" fillId="0" borderId="5" xfId="2" applyFont="1" applyFill="1" applyBorder="1" applyAlignment="1">
      <alignment horizontal="left" vertical="center" wrapText="1"/>
    </xf>
    <xf numFmtId="0" fontId="2" fillId="0" borderId="8" xfId="2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/>
    </xf>
    <xf numFmtId="0" fontId="13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6" fillId="0" borderId="5" xfId="0" applyFont="1" applyBorder="1" applyAlignment="1"/>
    <xf numFmtId="0" fontId="16" fillId="0" borderId="8" xfId="0" applyFont="1" applyBorder="1" applyAlignment="1"/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/>
    </xf>
    <xf numFmtId="2" fontId="2" fillId="2" borderId="2" xfId="0" applyNumberFormat="1" applyFont="1" applyFill="1" applyBorder="1" applyAlignment="1">
      <alignment vertical="center" wrapText="1"/>
    </xf>
    <xf numFmtId="2" fontId="2" fillId="2" borderId="5" xfId="0" applyNumberFormat="1" applyFont="1" applyFill="1" applyBorder="1" applyAlignment="1">
      <alignment vertical="center" wrapText="1"/>
    </xf>
    <xf numFmtId="2" fontId="2" fillId="2" borderId="8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</cellXfs>
  <cellStyles count="4">
    <cellStyle name="Звичайний" xfId="0" builtinId="0"/>
    <cellStyle name="Обычный_Лист1" xfId="1"/>
    <cellStyle name="Обычный_Паспорт_Звіт 2012 остання сесія 2" xfId="2"/>
    <cellStyle name="Обычный_Шаблон паспорта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7"/>
  <sheetViews>
    <sheetView tabSelected="1" view="pageBreakPreview" zoomScale="90" zoomScaleNormal="100" zoomScaleSheetLayoutView="90" workbookViewId="0">
      <selection activeCell="T56" sqref="T56"/>
    </sheetView>
  </sheetViews>
  <sheetFormatPr defaultRowHeight="15" x14ac:dyDescent="0.25"/>
  <cols>
    <col min="1" max="1" width="4.85546875" style="4" customWidth="1"/>
    <col min="2" max="2" width="13.140625" style="4" customWidth="1"/>
    <col min="3" max="3" width="10.7109375" style="4" customWidth="1"/>
    <col min="4" max="4" width="12.42578125" style="4" customWidth="1"/>
    <col min="5" max="5" width="12.7109375" style="4" customWidth="1"/>
    <col min="6" max="6" width="5.28515625" style="4" hidden="1" customWidth="1"/>
    <col min="7" max="7" width="13" style="4" customWidth="1"/>
    <col min="8" max="8" width="14.7109375" style="4" customWidth="1"/>
    <col min="9" max="9" width="15.140625" style="4" customWidth="1"/>
    <col min="10" max="10" width="14.85546875" style="4" customWidth="1"/>
    <col min="11" max="11" width="14.140625" style="4" customWidth="1"/>
    <col min="12" max="12" width="15" style="4" customWidth="1"/>
    <col min="13" max="13" width="14.28515625" style="4" customWidth="1"/>
    <col min="14" max="14" width="15" style="4" customWidth="1"/>
    <col min="15" max="16" width="14.85546875" style="4" customWidth="1"/>
    <col min="17" max="17" width="15" style="4" customWidth="1"/>
    <col min="18" max="18" width="14.5703125" style="4" customWidth="1"/>
    <col min="19" max="19" width="9.7109375" style="4" customWidth="1"/>
    <col min="20" max="20" width="11.140625" style="4" customWidth="1"/>
    <col min="21" max="21" width="10.7109375" style="4" customWidth="1"/>
    <col min="22" max="16384" width="9.140625" style="4"/>
  </cols>
  <sheetData>
    <row r="1" spans="1:18" x14ac:dyDescent="0.25">
      <c r="O1" s="1" t="s">
        <v>7</v>
      </c>
    </row>
    <row r="2" spans="1:18" x14ac:dyDescent="0.25">
      <c r="O2" s="1" t="s">
        <v>4</v>
      </c>
    </row>
    <row r="3" spans="1:18" x14ac:dyDescent="0.25">
      <c r="O3" s="1" t="s">
        <v>5</v>
      </c>
    </row>
    <row r="4" spans="1:18" x14ac:dyDescent="0.25">
      <c r="O4" s="2" t="s">
        <v>6</v>
      </c>
    </row>
    <row r="5" spans="1:18" x14ac:dyDescent="0.25">
      <c r="O5" s="2" t="s">
        <v>63</v>
      </c>
    </row>
    <row r="7" spans="1:18" ht="6.75" customHeight="1" x14ac:dyDescent="0.25"/>
    <row r="8" spans="1:18" ht="9.75" customHeight="1" x14ac:dyDescent="0.25"/>
    <row r="9" spans="1:18" ht="15.75" x14ac:dyDescent="0.25">
      <c r="I9" s="129" t="s">
        <v>3</v>
      </c>
      <c r="J9" s="129"/>
      <c r="K9" s="129"/>
      <c r="L9" s="129"/>
      <c r="M9" s="129"/>
      <c r="N9" s="129"/>
    </row>
    <row r="10" spans="1:18" ht="15.75" x14ac:dyDescent="0.25">
      <c r="I10" s="130" t="s">
        <v>88</v>
      </c>
      <c r="J10" s="130"/>
      <c r="K10" s="130"/>
      <c r="L10" s="130"/>
      <c r="M10" s="130"/>
      <c r="N10" s="130"/>
    </row>
    <row r="11" spans="1:18" ht="9" customHeight="1" x14ac:dyDescent="0.25">
      <c r="P11" s="7"/>
      <c r="Q11" s="7"/>
      <c r="R11" s="7"/>
    </row>
    <row r="12" spans="1:18" x14ac:dyDescent="0.25">
      <c r="P12" s="7"/>
      <c r="Q12" s="7"/>
      <c r="R12" s="7"/>
    </row>
    <row r="13" spans="1:18" ht="18.75" customHeight="1" x14ac:dyDescent="0.25">
      <c r="A13" s="38" t="s">
        <v>0</v>
      </c>
      <c r="B13" s="110">
        <v>1400000</v>
      </c>
      <c r="C13" s="110"/>
      <c r="D13" s="29"/>
      <c r="E13" s="29"/>
      <c r="F13" s="27"/>
      <c r="G13" s="110" t="s">
        <v>61</v>
      </c>
      <c r="H13" s="110"/>
      <c r="I13" s="110"/>
      <c r="J13" s="110"/>
      <c r="K13" s="110"/>
      <c r="L13" s="110"/>
      <c r="M13" s="110"/>
      <c r="N13" s="110"/>
      <c r="O13" s="19"/>
      <c r="P13" s="96"/>
      <c r="Q13" s="111" t="s">
        <v>49</v>
      </c>
      <c r="R13" s="111"/>
    </row>
    <row r="14" spans="1:18" ht="53.25" customHeight="1" x14ac:dyDescent="0.25">
      <c r="A14" s="38"/>
      <c r="B14" s="125" t="s">
        <v>34</v>
      </c>
      <c r="C14" s="125"/>
      <c r="D14" s="31"/>
      <c r="E14" s="16"/>
      <c r="F14" s="26"/>
      <c r="G14" s="128" t="s">
        <v>52</v>
      </c>
      <c r="H14" s="128"/>
      <c r="I14" s="128"/>
      <c r="J14" s="128"/>
      <c r="K14" s="128"/>
      <c r="L14" s="128"/>
      <c r="M14" s="128"/>
      <c r="N14" s="128"/>
      <c r="P14" s="7"/>
      <c r="Q14" s="112" t="s">
        <v>50</v>
      </c>
      <c r="R14" s="112"/>
    </row>
    <row r="15" spans="1:18" ht="15.75" x14ac:dyDescent="0.25">
      <c r="A15" s="38"/>
      <c r="B15" s="5"/>
      <c r="D15" s="7"/>
      <c r="E15" s="7"/>
      <c r="P15" s="7"/>
      <c r="Q15" s="41"/>
      <c r="R15" s="41"/>
    </row>
    <row r="16" spans="1:18" ht="18.75" customHeight="1" x14ac:dyDescent="0.25">
      <c r="A16" s="38" t="s">
        <v>1</v>
      </c>
      <c r="B16" s="110">
        <v>1410000</v>
      </c>
      <c r="C16" s="110"/>
      <c r="D16" s="29"/>
      <c r="E16" s="30"/>
      <c r="F16" s="28"/>
      <c r="G16" s="110" t="s">
        <v>61</v>
      </c>
      <c r="H16" s="110"/>
      <c r="I16" s="110"/>
      <c r="J16" s="110"/>
      <c r="K16" s="110"/>
      <c r="L16" s="110"/>
      <c r="M16" s="110"/>
      <c r="N16" s="110"/>
      <c r="O16" s="19"/>
      <c r="P16" s="96"/>
      <c r="Q16" s="111" t="s">
        <v>49</v>
      </c>
      <c r="R16" s="111"/>
    </row>
    <row r="17" spans="1:26" ht="54" customHeight="1" x14ac:dyDescent="0.25">
      <c r="A17" s="38"/>
      <c r="B17" s="125" t="s">
        <v>34</v>
      </c>
      <c r="C17" s="125"/>
      <c r="D17" s="31"/>
      <c r="E17" s="16"/>
      <c r="F17" s="26"/>
      <c r="G17" s="128" t="s">
        <v>32</v>
      </c>
      <c r="H17" s="128"/>
      <c r="I17" s="128"/>
      <c r="J17" s="128"/>
      <c r="K17" s="128"/>
      <c r="L17" s="128"/>
      <c r="M17" s="128"/>
      <c r="N17" s="128"/>
      <c r="P17" s="7"/>
      <c r="Q17" s="112" t="s">
        <v>50</v>
      </c>
      <c r="R17" s="112"/>
    </row>
    <row r="18" spans="1:26" ht="15.75" x14ac:dyDescent="0.25">
      <c r="A18" s="38"/>
      <c r="B18" s="5"/>
      <c r="P18" s="7"/>
      <c r="Q18" s="41"/>
      <c r="R18" s="41"/>
    </row>
    <row r="19" spans="1:26" ht="36" customHeight="1" x14ac:dyDescent="0.25">
      <c r="A19" s="38" t="s">
        <v>2</v>
      </c>
      <c r="B19" s="110">
        <v>1417461</v>
      </c>
      <c r="C19" s="110"/>
      <c r="D19" s="29"/>
      <c r="E19" s="114">
        <v>7461</v>
      </c>
      <c r="F19" s="114"/>
      <c r="G19" s="114"/>
      <c r="H19" s="127" t="s">
        <v>27</v>
      </c>
      <c r="I19" s="127"/>
      <c r="J19" s="37"/>
      <c r="K19" s="113" t="s">
        <v>59</v>
      </c>
      <c r="L19" s="113"/>
      <c r="M19" s="113"/>
      <c r="N19" s="113"/>
      <c r="O19" s="113"/>
      <c r="P19" s="7"/>
      <c r="Q19" s="108" t="s">
        <v>95</v>
      </c>
      <c r="R19" s="109"/>
    </row>
    <row r="20" spans="1:26" ht="60.75" customHeight="1" x14ac:dyDescent="0.25">
      <c r="A20" s="38"/>
      <c r="B20" s="125" t="s">
        <v>34</v>
      </c>
      <c r="C20" s="125"/>
      <c r="D20" s="15"/>
      <c r="E20" s="126" t="s">
        <v>35</v>
      </c>
      <c r="F20" s="126"/>
      <c r="G20" s="126"/>
      <c r="H20" s="125" t="s">
        <v>36</v>
      </c>
      <c r="I20" s="125"/>
      <c r="J20" s="36"/>
      <c r="K20" s="115" t="s">
        <v>53</v>
      </c>
      <c r="L20" s="115"/>
      <c r="M20" s="115"/>
      <c r="N20" s="115"/>
      <c r="O20" s="115"/>
      <c r="P20" s="7"/>
      <c r="Q20" s="112" t="s">
        <v>51</v>
      </c>
      <c r="R20" s="112"/>
    </row>
    <row r="21" spans="1:26" ht="15.75" x14ac:dyDescent="0.25">
      <c r="A21" s="38"/>
      <c r="P21" s="7"/>
      <c r="Q21" s="7"/>
      <c r="R21" s="7"/>
    </row>
    <row r="22" spans="1:26" ht="18.75" customHeight="1" x14ac:dyDescent="0.25">
      <c r="A22" s="40" t="s">
        <v>38</v>
      </c>
      <c r="B22" s="122" t="s">
        <v>39</v>
      </c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</row>
    <row r="23" spans="1:26" ht="15.75" x14ac:dyDescent="0.25">
      <c r="A23" s="94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</row>
    <row r="24" spans="1:26" ht="18" customHeight="1" x14ac:dyDescent="0.25">
      <c r="A24" s="42"/>
      <c r="B24" s="43" t="s">
        <v>15</v>
      </c>
      <c r="C24" s="123" t="s">
        <v>40</v>
      </c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24"/>
      <c r="Q24" s="24"/>
      <c r="R24" s="24"/>
    </row>
    <row r="25" spans="1:26" ht="18" customHeight="1" x14ac:dyDescent="0.25">
      <c r="A25" s="42"/>
      <c r="B25" s="43">
        <v>1</v>
      </c>
      <c r="C25" s="124" t="s">
        <v>57</v>
      </c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24"/>
      <c r="Q25" s="24"/>
      <c r="R25" s="24"/>
    </row>
    <row r="26" spans="1:26" ht="12" customHeight="1" x14ac:dyDescent="0.25">
      <c r="A26" s="44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22"/>
      <c r="T26" s="22"/>
      <c r="U26" s="22"/>
      <c r="V26" s="22"/>
      <c r="W26" s="22"/>
      <c r="X26" s="22"/>
      <c r="Y26" s="22"/>
    </row>
    <row r="27" spans="1:26" ht="18" customHeight="1" x14ac:dyDescent="0.25">
      <c r="A27" s="40" t="s">
        <v>41</v>
      </c>
      <c r="B27" s="46" t="s">
        <v>42</v>
      </c>
      <c r="C27" s="46"/>
      <c r="D27" s="46"/>
      <c r="E27" s="93"/>
      <c r="F27" s="110" t="s">
        <v>58</v>
      </c>
      <c r="G27" s="110"/>
      <c r="H27" s="110"/>
      <c r="I27" s="110"/>
      <c r="J27" s="110"/>
      <c r="K27" s="110"/>
      <c r="L27" s="110"/>
      <c r="M27" s="110"/>
      <c r="N27" s="110"/>
      <c r="O27" s="99"/>
      <c r="P27" s="99"/>
      <c r="Q27" s="99"/>
      <c r="R27" s="99"/>
      <c r="S27" s="21"/>
      <c r="T27" s="21"/>
      <c r="U27" s="21"/>
      <c r="V27" s="21"/>
      <c r="W27" s="21"/>
      <c r="X27" s="21"/>
      <c r="Y27" s="21"/>
      <c r="Z27" s="7"/>
    </row>
    <row r="28" spans="1:26" ht="7.5" customHeight="1" x14ac:dyDescent="0.25">
      <c r="A28" s="94"/>
      <c r="B28" s="93"/>
      <c r="C28" s="93"/>
      <c r="D28" s="93"/>
      <c r="E28" s="93"/>
      <c r="F28" s="47"/>
      <c r="G28" s="99"/>
      <c r="H28" s="99"/>
      <c r="I28" s="99"/>
      <c r="J28" s="99"/>
      <c r="K28" s="99"/>
      <c r="L28" s="99"/>
      <c r="M28" s="23"/>
      <c r="N28" s="99"/>
      <c r="O28" s="99"/>
      <c r="P28" s="99"/>
      <c r="Q28" s="99"/>
      <c r="R28" s="99"/>
      <c r="S28" s="24"/>
      <c r="T28" s="24"/>
      <c r="U28" s="24"/>
      <c r="V28" s="24"/>
      <c r="W28" s="24"/>
      <c r="X28" s="24"/>
      <c r="Y28" s="24"/>
      <c r="Z28" s="7"/>
    </row>
    <row r="29" spans="1:26" ht="18.75" customHeight="1" x14ac:dyDescent="0.25">
      <c r="A29" s="48" t="s">
        <v>13</v>
      </c>
      <c r="B29" s="3" t="s">
        <v>43</v>
      </c>
      <c r="C29" s="92"/>
      <c r="D29" s="3"/>
      <c r="E29" s="3"/>
      <c r="F29" s="3"/>
      <c r="G29" s="3"/>
      <c r="H29" s="3"/>
      <c r="I29" s="3"/>
      <c r="J29" s="3"/>
      <c r="K29" s="3"/>
      <c r="L29" s="3"/>
      <c r="M29" s="93"/>
      <c r="N29" s="93"/>
      <c r="O29" s="93"/>
      <c r="P29" s="93"/>
      <c r="Q29" s="93"/>
      <c r="R29" s="93"/>
      <c r="S29" s="24"/>
      <c r="T29" s="24"/>
      <c r="U29" s="24"/>
      <c r="V29" s="24"/>
      <c r="W29" s="24"/>
      <c r="X29" s="24"/>
      <c r="Y29" s="24"/>
      <c r="Z29" s="7"/>
    </row>
    <row r="30" spans="1:26" ht="15.75" customHeight="1" x14ac:dyDescent="0.25">
      <c r="A30" s="94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7"/>
      <c r="T30" s="7"/>
      <c r="U30" s="7"/>
      <c r="V30" s="7"/>
      <c r="W30" s="7"/>
      <c r="X30" s="7"/>
      <c r="Y30" s="7"/>
      <c r="Z30" s="7"/>
    </row>
    <row r="31" spans="1:26" ht="18" customHeight="1" x14ac:dyDescent="0.25">
      <c r="A31" s="42"/>
      <c r="B31" s="43" t="s">
        <v>15</v>
      </c>
      <c r="C31" s="116" t="s">
        <v>44</v>
      </c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8"/>
      <c r="P31" s="24"/>
      <c r="Q31" s="24"/>
      <c r="R31" s="24"/>
      <c r="S31" s="7"/>
      <c r="T31" s="7"/>
      <c r="U31" s="7"/>
      <c r="W31" s="7"/>
      <c r="X31" s="7"/>
      <c r="Y31" s="7"/>
      <c r="Z31" s="7"/>
    </row>
    <row r="32" spans="1:26" ht="18" customHeight="1" x14ac:dyDescent="0.25">
      <c r="A32" s="42"/>
      <c r="B32" s="43">
        <v>1</v>
      </c>
      <c r="C32" s="124" t="s">
        <v>82</v>
      </c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24"/>
      <c r="Q32" s="24"/>
      <c r="R32" s="24"/>
      <c r="S32" s="7"/>
      <c r="T32" s="7"/>
      <c r="U32" s="7"/>
      <c r="V32" s="7"/>
      <c r="W32" s="7"/>
      <c r="X32" s="7"/>
      <c r="Y32" s="7"/>
      <c r="Z32" s="7"/>
    </row>
    <row r="33" spans="1:26" ht="11.25" customHeight="1" x14ac:dyDescent="0.25">
      <c r="A33" s="4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23"/>
      <c r="T33" s="23"/>
      <c r="U33" s="23"/>
      <c r="V33" s="23"/>
      <c r="W33" s="23"/>
      <c r="X33" s="23"/>
      <c r="Y33" s="23"/>
      <c r="Z33" s="7"/>
    </row>
    <row r="34" spans="1:26" ht="18" customHeight="1" x14ac:dyDescent="0.25">
      <c r="A34" s="49" t="s">
        <v>16</v>
      </c>
      <c r="B34" s="19" t="s">
        <v>45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26" ht="17.25" customHeight="1" x14ac:dyDescent="0.25">
      <c r="A35" s="19" t="s">
        <v>64</v>
      </c>
      <c r="B35" s="3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26" ht="15.75" customHeight="1" x14ac:dyDescent="0.25">
      <c r="A36" s="38"/>
      <c r="B36" s="3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 t="s">
        <v>46</v>
      </c>
    </row>
    <row r="37" spans="1:26" ht="28.5" customHeight="1" x14ac:dyDescent="0.25">
      <c r="A37" s="142" t="s">
        <v>15</v>
      </c>
      <c r="B37" s="134" t="s">
        <v>67</v>
      </c>
      <c r="C37" s="135"/>
      <c r="D37" s="135"/>
      <c r="E37" s="135"/>
      <c r="F37" s="135"/>
      <c r="G37" s="135"/>
      <c r="H37" s="135"/>
      <c r="I37" s="136"/>
      <c r="J37" s="119" t="s">
        <v>11</v>
      </c>
      <c r="K37" s="120"/>
      <c r="L37" s="121"/>
      <c r="M37" s="119" t="s">
        <v>37</v>
      </c>
      <c r="N37" s="120"/>
      <c r="O37" s="121"/>
      <c r="P37" s="119" t="s">
        <v>12</v>
      </c>
      <c r="Q37" s="120"/>
      <c r="R37" s="121"/>
      <c r="S37" s="7"/>
    </row>
    <row r="38" spans="1:26" ht="36" customHeight="1" x14ac:dyDescent="0.25">
      <c r="A38" s="143"/>
      <c r="B38" s="137"/>
      <c r="C38" s="138"/>
      <c r="D38" s="138"/>
      <c r="E38" s="138"/>
      <c r="F38" s="138"/>
      <c r="G38" s="138"/>
      <c r="H38" s="138"/>
      <c r="I38" s="139"/>
      <c r="J38" s="69" t="s">
        <v>8</v>
      </c>
      <c r="K38" s="69" t="s">
        <v>9</v>
      </c>
      <c r="L38" s="69" t="s">
        <v>10</v>
      </c>
      <c r="M38" s="69" t="s">
        <v>8</v>
      </c>
      <c r="N38" s="90" t="s">
        <v>9</v>
      </c>
      <c r="O38" s="69" t="s">
        <v>10</v>
      </c>
      <c r="P38" s="69" t="s">
        <v>8</v>
      </c>
      <c r="Q38" s="69" t="s">
        <v>9</v>
      </c>
      <c r="R38" s="69" t="s">
        <v>10</v>
      </c>
      <c r="S38" s="7"/>
      <c r="U38" s="7"/>
      <c r="V38" s="7"/>
      <c r="W38" s="7"/>
    </row>
    <row r="39" spans="1:26" ht="18" customHeight="1" x14ac:dyDescent="0.25">
      <c r="A39" s="33">
        <v>1</v>
      </c>
      <c r="B39" s="131">
        <v>2</v>
      </c>
      <c r="C39" s="131"/>
      <c r="D39" s="131"/>
      <c r="E39" s="131"/>
      <c r="F39" s="131"/>
      <c r="G39" s="131"/>
      <c r="H39" s="131"/>
      <c r="I39" s="131"/>
      <c r="J39" s="69">
        <v>3</v>
      </c>
      <c r="K39" s="69">
        <v>4</v>
      </c>
      <c r="L39" s="69">
        <v>5</v>
      </c>
      <c r="M39" s="69">
        <v>6</v>
      </c>
      <c r="N39" s="69">
        <v>7</v>
      </c>
      <c r="O39" s="69">
        <v>8</v>
      </c>
      <c r="P39" s="69">
        <v>9</v>
      </c>
      <c r="Q39" s="69">
        <v>10</v>
      </c>
      <c r="R39" s="69">
        <v>11</v>
      </c>
      <c r="S39" s="8"/>
      <c r="U39" s="7"/>
      <c r="V39" s="7"/>
      <c r="W39" s="7"/>
    </row>
    <row r="40" spans="1:26" ht="20.100000000000001" customHeight="1" x14ac:dyDescent="0.25">
      <c r="A40" s="33">
        <v>1</v>
      </c>
      <c r="B40" s="124" t="s">
        <v>75</v>
      </c>
      <c r="C40" s="124"/>
      <c r="D40" s="124"/>
      <c r="E40" s="124"/>
      <c r="F40" s="124"/>
      <c r="G40" s="124"/>
      <c r="H40" s="124"/>
      <c r="I40" s="124"/>
      <c r="J40" s="74"/>
      <c r="K40" s="75">
        <f>K66</f>
        <v>14948091</v>
      </c>
      <c r="L40" s="74">
        <f>K40</f>
        <v>14948091</v>
      </c>
      <c r="M40" s="74"/>
      <c r="N40" s="74">
        <f>N66</f>
        <v>14946979.810000001</v>
      </c>
      <c r="O40" s="74">
        <f>N40</f>
        <v>14946979.810000001</v>
      </c>
      <c r="P40" s="74"/>
      <c r="Q40" s="74">
        <f>N40-K40</f>
        <v>-1111.1899999994785</v>
      </c>
      <c r="R40" s="74">
        <f t="shared" ref="P40:R41" si="0">O40-L40</f>
        <v>-1111.1899999994785</v>
      </c>
      <c r="S40" s="7"/>
      <c r="U40" s="51"/>
      <c r="V40" s="51"/>
      <c r="W40" s="7"/>
    </row>
    <row r="41" spans="1:26" ht="19.5" customHeight="1" x14ac:dyDescent="0.25">
      <c r="A41" s="95"/>
      <c r="B41" s="144" t="s">
        <v>14</v>
      </c>
      <c r="C41" s="144"/>
      <c r="D41" s="144"/>
      <c r="E41" s="144"/>
      <c r="F41" s="144"/>
      <c r="G41" s="144"/>
      <c r="H41" s="144"/>
      <c r="I41" s="144"/>
      <c r="J41" s="74">
        <v>0</v>
      </c>
      <c r="K41" s="74">
        <f>SUM(K40:K40)</f>
        <v>14948091</v>
      </c>
      <c r="L41" s="74">
        <f>K41+J41</f>
        <v>14948091</v>
      </c>
      <c r="M41" s="74">
        <v>0</v>
      </c>
      <c r="N41" s="74">
        <f>SUM(N40:N40)</f>
        <v>14946979.810000001</v>
      </c>
      <c r="O41" s="74">
        <f>N41+M41</f>
        <v>14946979.810000001</v>
      </c>
      <c r="P41" s="74">
        <f t="shared" si="0"/>
        <v>0</v>
      </c>
      <c r="Q41" s="74">
        <f t="shared" si="0"/>
        <v>-1111.1899999994785</v>
      </c>
      <c r="R41" s="74">
        <f>O41-L41</f>
        <v>-1111.1899999994785</v>
      </c>
    </row>
    <row r="42" spans="1:26" ht="9.75" customHeight="1" x14ac:dyDescent="0.25">
      <c r="A42" s="96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</row>
    <row r="43" spans="1:26" ht="18.75" customHeight="1" x14ac:dyDescent="0.25">
      <c r="A43" s="97" t="s">
        <v>65</v>
      </c>
      <c r="B43" s="19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</row>
    <row r="44" spans="1:26" ht="15.75" customHeight="1" x14ac:dyDescent="0.25">
      <c r="A44" s="97"/>
      <c r="B44" s="19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</row>
    <row r="45" spans="1:26" ht="18.75" customHeight="1" x14ac:dyDescent="0.25">
      <c r="A45" s="19"/>
      <c r="B45" s="69" t="s">
        <v>15</v>
      </c>
      <c r="C45" s="119" t="s">
        <v>66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1"/>
    </row>
    <row r="46" spans="1:26" ht="18.75" customHeight="1" x14ac:dyDescent="0.25">
      <c r="A46" s="19"/>
      <c r="B46" s="69">
        <v>1</v>
      </c>
      <c r="C46" s="119">
        <v>2</v>
      </c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1"/>
    </row>
    <row r="47" spans="1:26" ht="29.25" customHeight="1" x14ac:dyDescent="0.25">
      <c r="A47" s="19"/>
      <c r="B47" s="33">
        <v>1</v>
      </c>
      <c r="C47" s="150" t="s">
        <v>90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2"/>
    </row>
    <row r="48" spans="1:26" ht="9" customHeight="1" x14ac:dyDescent="0.25">
      <c r="A48" s="7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</row>
    <row r="49" spans="1:22" ht="7.5" customHeight="1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22" ht="18" customHeight="1" x14ac:dyDescent="0.25">
      <c r="A50" s="6" t="s">
        <v>47</v>
      </c>
      <c r="B50" s="3" t="s">
        <v>48</v>
      </c>
    </row>
    <row r="51" spans="1:22" ht="15.75" x14ac:dyDescent="0.25">
      <c r="B51" s="3"/>
      <c r="O51" s="4" t="s">
        <v>46</v>
      </c>
    </row>
    <row r="52" spans="1:22" ht="30.75" customHeight="1" x14ac:dyDescent="0.25">
      <c r="A52" s="142" t="s">
        <v>15</v>
      </c>
      <c r="B52" s="134" t="s">
        <v>17</v>
      </c>
      <c r="C52" s="135"/>
      <c r="D52" s="135"/>
      <c r="E52" s="135"/>
      <c r="F52" s="136"/>
      <c r="G52" s="131" t="s">
        <v>11</v>
      </c>
      <c r="H52" s="131"/>
      <c r="I52" s="131"/>
      <c r="J52" s="131" t="s">
        <v>37</v>
      </c>
      <c r="K52" s="131"/>
      <c r="L52" s="131"/>
      <c r="M52" s="131" t="s">
        <v>12</v>
      </c>
      <c r="N52" s="131"/>
      <c r="O52" s="131"/>
    </row>
    <row r="53" spans="1:22" ht="33" customHeight="1" x14ac:dyDescent="0.25">
      <c r="A53" s="143"/>
      <c r="B53" s="137"/>
      <c r="C53" s="138"/>
      <c r="D53" s="138"/>
      <c r="E53" s="138"/>
      <c r="F53" s="139"/>
      <c r="G53" s="69" t="s">
        <v>8</v>
      </c>
      <c r="H53" s="69" t="s">
        <v>9</v>
      </c>
      <c r="I53" s="69" t="s">
        <v>10</v>
      </c>
      <c r="J53" s="69" t="s">
        <v>8</v>
      </c>
      <c r="K53" s="90" t="s">
        <v>9</v>
      </c>
      <c r="L53" s="69" t="s">
        <v>10</v>
      </c>
      <c r="M53" s="69" t="s">
        <v>8</v>
      </c>
      <c r="N53" s="69" t="s">
        <v>9</v>
      </c>
      <c r="O53" s="69" t="s">
        <v>10</v>
      </c>
    </row>
    <row r="54" spans="1:22" ht="18" customHeight="1" x14ac:dyDescent="0.25">
      <c r="A54" s="100">
        <v>1</v>
      </c>
      <c r="B54" s="131">
        <v>2</v>
      </c>
      <c r="C54" s="131"/>
      <c r="D54" s="131"/>
      <c r="E54" s="131"/>
      <c r="F54" s="131"/>
      <c r="G54" s="69">
        <v>3</v>
      </c>
      <c r="H54" s="69">
        <v>4</v>
      </c>
      <c r="I54" s="69">
        <v>5</v>
      </c>
      <c r="J54" s="69">
        <v>6</v>
      </c>
      <c r="K54" s="90">
        <v>7</v>
      </c>
      <c r="L54" s="90">
        <v>8</v>
      </c>
      <c r="M54" s="69">
        <v>9</v>
      </c>
      <c r="N54" s="69">
        <v>10</v>
      </c>
      <c r="O54" s="69">
        <v>11</v>
      </c>
    </row>
    <row r="55" spans="1:22" ht="67.5" customHeight="1" x14ac:dyDescent="0.25">
      <c r="A55" s="101">
        <v>1</v>
      </c>
      <c r="B55" s="140" t="s">
        <v>79</v>
      </c>
      <c r="C55" s="141"/>
      <c r="D55" s="141"/>
      <c r="E55" s="141"/>
      <c r="F55" s="83"/>
      <c r="G55" s="88">
        <f>J41</f>
        <v>0</v>
      </c>
      <c r="H55" s="89">
        <f>K41</f>
        <v>14948091</v>
      </c>
      <c r="I55" s="89">
        <f>H55+G55</f>
        <v>14948091</v>
      </c>
      <c r="J55" s="89">
        <f>0</f>
        <v>0</v>
      </c>
      <c r="K55" s="89">
        <f>N41</f>
        <v>14946979.810000001</v>
      </c>
      <c r="L55" s="89">
        <f>J55+K55</f>
        <v>14946979.810000001</v>
      </c>
      <c r="M55" s="89">
        <f t="shared" ref="M55:O56" si="1">J55-G55</f>
        <v>0</v>
      </c>
      <c r="N55" s="89">
        <f t="shared" si="1"/>
        <v>-1111.1899999994785</v>
      </c>
      <c r="O55" s="89">
        <f>L55-I55</f>
        <v>-1111.1899999994785</v>
      </c>
    </row>
    <row r="56" spans="1:22" s="13" customFormat="1" ht="21.75" customHeight="1" x14ac:dyDescent="0.25">
      <c r="A56" s="102"/>
      <c r="B56" s="146" t="s">
        <v>14</v>
      </c>
      <c r="C56" s="146"/>
      <c r="D56" s="146"/>
      <c r="E56" s="146"/>
      <c r="F56" s="146"/>
      <c r="G56" s="32">
        <f>G55</f>
        <v>0</v>
      </c>
      <c r="H56" s="74">
        <f>SUM(H55:H55)</f>
        <v>14948091</v>
      </c>
      <c r="I56" s="74">
        <f>SUM(I55:I55)</f>
        <v>14948091</v>
      </c>
      <c r="J56" s="74">
        <f>SUM(J55:J55)</f>
        <v>0</v>
      </c>
      <c r="K56" s="74">
        <f>SUM(K55:K55)</f>
        <v>14946979.810000001</v>
      </c>
      <c r="L56" s="74">
        <f>SUM(L55:L55)</f>
        <v>14946979.810000001</v>
      </c>
      <c r="M56" s="74">
        <f t="shared" si="1"/>
        <v>0</v>
      </c>
      <c r="N56" s="74">
        <f t="shared" si="1"/>
        <v>-1111.1899999994785</v>
      </c>
      <c r="O56" s="74">
        <f t="shared" si="1"/>
        <v>-1111.1899999994785</v>
      </c>
      <c r="T56" s="107">
        <f>L56/I56*100</f>
        <v>99.992566341748926</v>
      </c>
      <c r="U56" s="81">
        <f>L56/I56*100</f>
        <v>99.992566341748926</v>
      </c>
    </row>
    <row r="57" spans="1:22" s="13" customFormat="1" ht="21.75" hidden="1" customHeight="1" x14ac:dyDescent="0.25">
      <c r="A57" s="14"/>
      <c r="B57" s="133" t="s">
        <v>60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</row>
    <row r="58" spans="1:22" x14ac:dyDescent="0.25">
      <c r="T58" s="4" t="s">
        <v>84</v>
      </c>
    </row>
    <row r="59" spans="1:22" ht="15.75" x14ac:dyDescent="0.25">
      <c r="A59" s="6" t="s">
        <v>55</v>
      </c>
      <c r="B59" s="50" t="s">
        <v>56</v>
      </c>
    </row>
    <row r="60" spans="1:22" ht="15.75" x14ac:dyDescent="0.25">
      <c r="B60" s="3"/>
    </row>
    <row r="61" spans="1:22" ht="51" customHeight="1" x14ac:dyDescent="0.25">
      <c r="A61" s="131" t="s">
        <v>15</v>
      </c>
      <c r="B61" s="134" t="s">
        <v>20</v>
      </c>
      <c r="C61" s="135"/>
      <c r="D61" s="135"/>
      <c r="E61" s="135"/>
      <c r="F61" s="135"/>
      <c r="G61" s="136"/>
      <c r="H61" s="131" t="s">
        <v>18</v>
      </c>
      <c r="I61" s="142" t="s">
        <v>19</v>
      </c>
      <c r="J61" s="131" t="s">
        <v>11</v>
      </c>
      <c r="K61" s="131"/>
      <c r="L61" s="131"/>
      <c r="M61" s="119" t="s">
        <v>54</v>
      </c>
      <c r="N61" s="120"/>
      <c r="O61" s="121"/>
      <c r="P61" s="131" t="s">
        <v>12</v>
      </c>
      <c r="Q61" s="131"/>
      <c r="R61" s="131"/>
    </row>
    <row r="62" spans="1:22" ht="36" customHeight="1" x14ac:dyDescent="0.25">
      <c r="A62" s="131"/>
      <c r="B62" s="137"/>
      <c r="C62" s="138"/>
      <c r="D62" s="138"/>
      <c r="E62" s="138"/>
      <c r="F62" s="138"/>
      <c r="G62" s="139"/>
      <c r="H62" s="131"/>
      <c r="I62" s="143"/>
      <c r="J62" s="69" t="s">
        <v>8</v>
      </c>
      <c r="K62" s="69" t="s">
        <v>9</v>
      </c>
      <c r="L62" s="69" t="s">
        <v>10</v>
      </c>
      <c r="M62" s="69" t="s">
        <v>8</v>
      </c>
      <c r="N62" s="69" t="s">
        <v>9</v>
      </c>
      <c r="O62" s="69" t="s">
        <v>10</v>
      </c>
      <c r="P62" s="69" t="s">
        <v>8</v>
      </c>
      <c r="Q62" s="69" t="s">
        <v>9</v>
      </c>
      <c r="R62" s="69" t="s">
        <v>10</v>
      </c>
    </row>
    <row r="63" spans="1:22" ht="18.75" customHeight="1" x14ac:dyDescent="0.25">
      <c r="A63" s="69">
        <v>1</v>
      </c>
      <c r="B63" s="131">
        <v>2</v>
      </c>
      <c r="C63" s="131"/>
      <c r="D63" s="131"/>
      <c r="E63" s="131"/>
      <c r="F63" s="131"/>
      <c r="G63" s="131"/>
      <c r="H63" s="69">
        <v>3</v>
      </c>
      <c r="I63" s="69">
        <v>4</v>
      </c>
      <c r="J63" s="69">
        <v>5</v>
      </c>
      <c r="K63" s="69">
        <v>6</v>
      </c>
      <c r="L63" s="69">
        <v>7</v>
      </c>
      <c r="M63" s="69">
        <v>8</v>
      </c>
      <c r="N63" s="69">
        <v>9</v>
      </c>
      <c r="O63" s="69">
        <v>10</v>
      </c>
      <c r="P63" s="69">
        <v>11</v>
      </c>
      <c r="Q63" s="69">
        <v>12</v>
      </c>
      <c r="R63" s="69">
        <v>13</v>
      </c>
    </row>
    <row r="64" spans="1:22" ht="24" customHeight="1" x14ac:dyDescent="0.25">
      <c r="A64" s="33"/>
      <c r="B64" s="158" t="s">
        <v>82</v>
      </c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60"/>
      <c r="U64" s="7"/>
      <c r="V64" s="7"/>
    </row>
    <row r="65" spans="1:47" ht="23.25" customHeight="1" x14ac:dyDescent="0.25">
      <c r="A65" s="95"/>
      <c r="B65" s="155" t="s">
        <v>28</v>
      </c>
      <c r="C65" s="156"/>
      <c r="D65" s="156"/>
      <c r="E65" s="156"/>
      <c r="F65" s="156"/>
      <c r="G65" s="157"/>
      <c r="H65" s="11"/>
      <c r="I65" s="11"/>
      <c r="J65" s="95"/>
      <c r="K65" s="95"/>
      <c r="L65" s="95"/>
      <c r="M65" s="95"/>
      <c r="N65" s="95"/>
      <c r="O65" s="95"/>
      <c r="P65" s="95"/>
      <c r="Q65" s="95"/>
      <c r="R65" s="95"/>
      <c r="U65" s="7"/>
      <c r="V65" s="7"/>
    </row>
    <row r="66" spans="1:47" ht="31.5" customHeight="1" x14ac:dyDescent="0.25">
      <c r="A66" s="33">
        <f>A64+1</f>
        <v>1</v>
      </c>
      <c r="B66" s="161" t="s">
        <v>96</v>
      </c>
      <c r="C66" s="162"/>
      <c r="D66" s="162"/>
      <c r="E66" s="162"/>
      <c r="F66" s="162"/>
      <c r="G66" s="162"/>
      <c r="H66" s="20" t="s">
        <v>26</v>
      </c>
      <c r="I66" s="20" t="s">
        <v>23</v>
      </c>
      <c r="J66" s="103"/>
      <c r="K66" s="34">
        <f>SUM(K67:K68)</f>
        <v>14948091</v>
      </c>
      <c r="L66" s="32">
        <f>K66</f>
        <v>14948091</v>
      </c>
      <c r="M66" s="32"/>
      <c r="N66" s="32">
        <f>SUM(N67:N68)</f>
        <v>14946979.810000001</v>
      </c>
      <c r="O66" s="32">
        <f>N66</f>
        <v>14946979.810000001</v>
      </c>
      <c r="P66" s="32"/>
      <c r="Q66" s="32">
        <f>SUM(Q67:Q68)</f>
        <v>-1111.1899999994785</v>
      </c>
      <c r="R66" s="32">
        <f>Q66</f>
        <v>-1111.1899999994785</v>
      </c>
      <c r="U66" s="145"/>
      <c r="V66" s="145"/>
    </row>
    <row r="67" spans="1:47" ht="50.25" customHeight="1" x14ac:dyDescent="0.25">
      <c r="A67" s="33">
        <v>1</v>
      </c>
      <c r="B67" s="171" t="s">
        <v>76</v>
      </c>
      <c r="C67" s="171"/>
      <c r="D67" s="171"/>
      <c r="E67" s="171"/>
      <c r="F67" s="171"/>
      <c r="G67" s="171"/>
      <c r="H67" s="20" t="s">
        <v>26</v>
      </c>
      <c r="I67" s="20" t="s">
        <v>23</v>
      </c>
      <c r="J67" s="12"/>
      <c r="K67" s="35">
        <f>2000000+8645000+6000000+8000000-10000000</f>
        <v>14645000</v>
      </c>
      <c r="L67" s="32">
        <f>K67</f>
        <v>14645000</v>
      </c>
      <c r="M67" s="56"/>
      <c r="N67" s="35">
        <v>14643888.810000001</v>
      </c>
      <c r="O67" s="32">
        <f>N67</f>
        <v>14643888.810000001</v>
      </c>
      <c r="P67" s="35"/>
      <c r="Q67" s="32">
        <f>N67-K67</f>
        <v>-1111.1899999994785</v>
      </c>
      <c r="R67" s="32">
        <f>Q67</f>
        <v>-1111.1899999994785</v>
      </c>
      <c r="U67" s="57"/>
      <c r="V67" s="7"/>
    </row>
    <row r="68" spans="1:47" ht="68.25" customHeight="1" x14ac:dyDescent="0.25">
      <c r="A68" s="33">
        <f>A67+1</f>
        <v>2</v>
      </c>
      <c r="B68" s="171" t="s">
        <v>85</v>
      </c>
      <c r="C68" s="171"/>
      <c r="D68" s="171"/>
      <c r="E68" s="171"/>
      <c r="F68" s="171"/>
      <c r="G68" s="171"/>
      <c r="H68" s="20" t="s">
        <v>26</v>
      </c>
      <c r="I68" s="20" t="s">
        <v>23</v>
      </c>
      <c r="J68" s="12"/>
      <c r="K68" s="35">
        <f>480000-176909</f>
        <v>303091</v>
      </c>
      <c r="L68" s="32">
        <f>K68</f>
        <v>303091</v>
      </c>
      <c r="M68" s="56"/>
      <c r="N68" s="35">
        <f>126708.4+176382.6</f>
        <v>303091</v>
      </c>
      <c r="O68" s="32">
        <f>N68</f>
        <v>303091</v>
      </c>
      <c r="P68" s="35"/>
      <c r="Q68" s="32">
        <f>N68-K68</f>
        <v>0</v>
      </c>
      <c r="R68" s="32">
        <f>Q68</f>
        <v>0</v>
      </c>
      <c r="U68" s="57"/>
      <c r="V68" s="7"/>
    </row>
    <row r="69" spans="1:47" ht="22.5" customHeight="1" x14ac:dyDescent="0.25">
      <c r="A69" s="33"/>
      <c r="B69" s="155" t="s">
        <v>29</v>
      </c>
      <c r="C69" s="175"/>
      <c r="D69" s="175"/>
      <c r="E69" s="175"/>
      <c r="F69" s="175"/>
      <c r="G69" s="176"/>
      <c r="H69" s="12"/>
      <c r="I69" s="18"/>
      <c r="J69" s="103"/>
      <c r="K69" s="103"/>
      <c r="L69" s="104"/>
      <c r="M69" s="33"/>
      <c r="N69" s="33"/>
      <c r="O69" s="33"/>
      <c r="P69" s="32"/>
      <c r="Q69" s="104"/>
      <c r="R69" s="32"/>
    </row>
    <row r="70" spans="1:47" ht="52.5" customHeight="1" x14ac:dyDescent="0.25">
      <c r="A70" s="33">
        <v>1</v>
      </c>
      <c r="B70" s="172" t="s">
        <v>77</v>
      </c>
      <c r="C70" s="173"/>
      <c r="D70" s="173"/>
      <c r="E70" s="173"/>
      <c r="F70" s="173"/>
      <c r="G70" s="174"/>
      <c r="H70" s="76" t="s">
        <v>22</v>
      </c>
      <c r="I70" s="76" t="s">
        <v>25</v>
      </c>
      <c r="J70" s="77"/>
      <c r="K70" s="79">
        <v>1</v>
      </c>
      <c r="L70" s="80">
        <f>K70</f>
        <v>1</v>
      </c>
      <c r="M70" s="77"/>
      <c r="N70" s="79">
        <v>1</v>
      </c>
      <c r="O70" s="79">
        <f>N70</f>
        <v>1</v>
      </c>
      <c r="P70" s="78"/>
      <c r="Q70" s="82">
        <f>N70-K70</f>
        <v>0</v>
      </c>
      <c r="R70" s="82">
        <f t="shared" ref="R70:R76" si="2">Q70</f>
        <v>0</v>
      </c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"/>
    </row>
    <row r="71" spans="1:47" ht="36" customHeight="1" x14ac:dyDescent="0.25">
      <c r="A71" s="33">
        <v>2</v>
      </c>
      <c r="B71" s="172" t="s">
        <v>86</v>
      </c>
      <c r="C71" s="173"/>
      <c r="D71" s="173"/>
      <c r="E71" s="173"/>
      <c r="F71" s="173"/>
      <c r="G71" s="174"/>
      <c r="H71" s="76" t="s">
        <v>22</v>
      </c>
      <c r="I71" s="76" t="s">
        <v>25</v>
      </c>
      <c r="J71" s="77"/>
      <c r="K71" s="79">
        <v>1</v>
      </c>
      <c r="L71" s="80">
        <f>K71</f>
        <v>1</v>
      </c>
      <c r="M71" s="77"/>
      <c r="N71" s="79">
        <v>1</v>
      </c>
      <c r="O71" s="79">
        <f>N71</f>
        <v>1</v>
      </c>
      <c r="P71" s="78"/>
      <c r="Q71" s="82">
        <f>N71-K71</f>
        <v>0</v>
      </c>
      <c r="R71" s="82">
        <f t="shared" si="2"/>
        <v>0</v>
      </c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"/>
    </row>
    <row r="72" spans="1:47" ht="18.75" customHeight="1" x14ac:dyDescent="0.25">
      <c r="A72" s="33"/>
      <c r="B72" s="155" t="s">
        <v>30</v>
      </c>
      <c r="C72" s="175"/>
      <c r="D72" s="175"/>
      <c r="E72" s="175"/>
      <c r="F72" s="175"/>
      <c r="G72" s="176"/>
      <c r="H72" s="12"/>
      <c r="I72" s="18"/>
      <c r="J72" s="17"/>
      <c r="K72" s="17"/>
      <c r="L72" s="104"/>
      <c r="M72" s="17"/>
      <c r="N72" s="17"/>
      <c r="O72" s="17"/>
      <c r="P72" s="32"/>
      <c r="Q72" s="32"/>
      <c r="R72" s="32"/>
      <c r="T72" s="7"/>
      <c r="U72" s="7"/>
      <c r="V72" s="16"/>
      <c r="W72" s="16"/>
      <c r="X72" s="16"/>
      <c r="Y72" s="16"/>
      <c r="Z72" s="16"/>
      <c r="AA72" s="16"/>
      <c r="AB72" s="16"/>
      <c r="AC72" s="16"/>
      <c r="AD72" s="7"/>
      <c r="AE72" s="7"/>
      <c r="AF72" s="7"/>
      <c r="AG72" s="7"/>
      <c r="AH72" s="7"/>
      <c r="AI72" s="7"/>
      <c r="AJ72" s="7"/>
      <c r="AK72" s="7"/>
      <c r="AL72" s="7"/>
      <c r="AM72" s="7"/>
    </row>
    <row r="73" spans="1:47" ht="36.75" customHeight="1" x14ac:dyDescent="0.25">
      <c r="A73" s="33">
        <v>1</v>
      </c>
      <c r="B73" s="166" t="s">
        <v>78</v>
      </c>
      <c r="C73" s="167"/>
      <c r="D73" s="167"/>
      <c r="E73" s="167"/>
      <c r="F73" s="167"/>
      <c r="G73" s="168"/>
      <c r="H73" s="17" t="s">
        <v>26</v>
      </c>
      <c r="I73" s="20" t="s">
        <v>24</v>
      </c>
      <c r="J73" s="35"/>
      <c r="K73" s="35">
        <f>K67/K70</f>
        <v>14645000</v>
      </c>
      <c r="L73" s="32">
        <f>K73</f>
        <v>14645000</v>
      </c>
      <c r="M73" s="58"/>
      <c r="N73" s="35">
        <f>N67/N70</f>
        <v>14643888.810000001</v>
      </c>
      <c r="O73" s="35">
        <f>N73</f>
        <v>14643888.810000001</v>
      </c>
      <c r="P73" s="32"/>
      <c r="Q73" s="32">
        <f>N73-K73</f>
        <v>-1111.1899999994785</v>
      </c>
      <c r="R73" s="32">
        <f t="shared" si="2"/>
        <v>-1111.1899999994785</v>
      </c>
      <c r="V73" s="52"/>
      <c r="W73" s="52"/>
      <c r="X73" s="16"/>
      <c r="Y73" s="16"/>
      <c r="Z73" s="16"/>
      <c r="AA73" s="16"/>
      <c r="AB73" s="16"/>
      <c r="AC73" s="16"/>
      <c r="AD73" s="7"/>
      <c r="AE73" s="7"/>
    </row>
    <row r="74" spans="1:47" ht="20.25" customHeight="1" x14ac:dyDescent="0.25">
      <c r="A74" s="33">
        <v>2</v>
      </c>
      <c r="B74" s="166" t="s">
        <v>87</v>
      </c>
      <c r="C74" s="167"/>
      <c r="D74" s="167"/>
      <c r="E74" s="167"/>
      <c r="F74" s="167"/>
      <c r="G74" s="168"/>
      <c r="H74" s="17" t="s">
        <v>26</v>
      </c>
      <c r="I74" s="20" t="s">
        <v>24</v>
      </c>
      <c r="J74" s="35"/>
      <c r="K74" s="35">
        <f>K68/K71</f>
        <v>303091</v>
      </c>
      <c r="L74" s="32">
        <f>K74</f>
        <v>303091</v>
      </c>
      <c r="M74" s="58"/>
      <c r="N74" s="35">
        <f>N68/N71</f>
        <v>303091</v>
      </c>
      <c r="O74" s="35">
        <f>N74</f>
        <v>303091</v>
      </c>
      <c r="P74" s="32"/>
      <c r="Q74" s="32">
        <f>N74-K74</f>
        <v>0</v>
      </c>
      <c r="R74" s="32">
        <f t="shared" si="2"/>
        <v>0</v>
      </c>
      <c r="V74" s="52"/>
      <c r="W74" s="52"/>
      <c r="X74" s="16"/>
      <c r="Y74" s="16"/>
      <c r="Z74" s="16"/>
      <c r="AA74" s="16"/>
      <c r="AB74" s="16"/>
      <c r="AC74" s="16"/>
      <c r="AD74" s="7"/>
      <c r="AE74" s="7"/>
    </row>
    <row r="75" spans="1:47" ht="24.75" customHeight="1" x14ac:dyDescent="0.25">
      <c r="A75" s="33"/>
      <c r="B75" s="170" t="s">
        <v>31</v>
      </c>
      <c r="C75" s="170"/>
      <c r="D75" s="170"/>
      <c r="E75" s="170"/>
      <c r="F75" s="170"/>
      <c r="G75" s="170"/>
      <c r="H75" s="12"/>
      <c r="I75" s="17"/>
      <c r="J75" s="17"/>
      <c r="K75" s="17"/>
      <c r="L75" s="104"/>
      <c r="M75" s="17"/>
      <c r="N75" s="17"/>
      <c r="O75" s="17"/>
      <c r="P75" s="32"/>
      <c r="Q75" s="104"/>
      <c r="R75" s="32"/>
      <c r="V75" s="52"/>
      <c r="W75" s="52"/>
      <c r="X75" s="16"/>
      <c r="Y75" s="16"/>
      <c r="Z75" s="16"/>
      <c r="AA75" s="16"/>
      <c r="AB75" s="16"/>
      <c r="AC75" s="16"/>
      <c r="AD75" s="7"/>
      <c r="AE75" s="7"/>
    </row>
    <row r="76" spans="1:47" ht="72.75" customHeight="1" x14ac:dyDescent="0.25">
      <c r="A76" s="33">
        <v>1</v>
      </c>
      <c r="B76" s="169" t="s">
        <v>81</v>
      </c>
      <c r="C76" s="169"/>
      <c r="D76" s="169"/>
      <c r="E76" s="169"/>
      <c r="F76" s="169"/>
      <c r="G76" s="169"/>
      <c r="H76" s="17" t="s">
        <v>68</v>
      </c>
      <c r="I76" s="17" t="s">
        <v>24</v>
      </c>
      <c r="J76" s="105"/>
      <c r="K76" s="86">
        <f>(K67+1932527.78+28963739.74+226400)/(84645693+42733713)*100</f>
        <v>35.930193865089933</v>
      </c>
      <c r="L76" s="84">
        <f>K76</f>
        <v>35.930193865089933</v>
      </c>
      <c r="M76" s="85"/>
      <c r="N76" s="86">
        <f>(N67+1932527.78+28963739.74+226400)/(84645693+42733713)*100</f>
        <v>35.929321518425041</v>
      </c>
      <c r="O76" s="85">
        <f>N76</f>
        <v>35.929321518425041</v>
      </c>
      <c r="P76" s="84"/>
      <c r="Q76" s="84">
        <f>N76-K76</f>
        <v>-8.7234666489166557E-4</v>
      </c>
      <c r="R76" s="84">
        <f t="shared" si="2"/>
        <v>-8.7234666489166557E-4</v>
      </c>
      <c r="T76" s="91">
        <f>(T67+1932527.78+28963739.74+226400)/(84645693+42733713)*100</f>
        <v>24.433044946056665</v>
      </c>
      <c r="V76" s="52"/>
      <c r="W76" s="52"/>
      <c r="X76" s="53"/>
      <c r="Y76" s="53"/>
      <c r="Z76" s="53"/>
      <c r="AA76" s="53"/>
      <c r="AB76" s="53"/>
      <c r="AC76" s="53"/>
      <c r="AD76" s="53"/>
      <c r="AE76" s="53"/>
    </row>
    <row r="77" spans="1:47" ht="23.25" customHeight="1" x14ac:dyDescent="0.25">
      <c r="A77" s="59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</row>
    <row r="78" spans="1:47" ht="21.75" customHeight="1" x14ac:dyDescent="0.25">
      <c r="A78" s="60" t="s">
        <v>69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2"/>
      <c r="AD78" s="62"/>
      <c r="AE78" s="62"/>
      <c r="AF78" s="62"/>
      <c r="AG78" s="63"/>
      <c r="AH78" s="63"/>
      <c r="AI78" s="64"/>
      <c r="AJ78" s="64"/>
      <c r="AK78" s="64"/>
      <c r="AL78" s="65"/>
      <c r="AM78" s="59"/>
      <c r="AN78" s="64"/>
      <c r="AO78" s="64"/>
      <c r="AP78" s="64"/>
      <c r="AQ78" s="64"/>
      <c r="AR78" s="59"/>
      <c r="AS78" s="66"/>
    </row>
    <row r="79" spans="1:47" ht="4.5" customHeight="1" x14ac:dyDescent="0.25">
      <c r="A79" s="67"/>
      <c r="B79" s="98"/>
      <c r="C79" s="98"/>
      <c r="D79" s="9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2"/>
      <c r="AD79" s="62"/>
      <c r="AE79" s="62"/>
      <c r="AF79" s="62"/>
      <c r="AG79" s="63"/>
      <c r="AH79" s="63"/>
      <c r="AI79" s="64"/>
      <c r="AJ79" s="64"/>
      <c r="AK79" s="64"/>
      <c r="AL79" s="65"/>
      <c r="AM79" s="59"/>
      <c r="AN79" s="64"/>
      <c r="AO79" s="64"/>
      <c r="AP79" s="64"/>
      <c r="AQ79" s="64"/>
      <c r="AR79" s="59"/>
      <c r="AS79" s="66"/>
    </row>
    <row r="80" spans="1:47" ht="35.25" customHeight="1" x14ac:dyDescent="0.25">
      <c r="A80" s="69" t="s">
        <v>15</v>
      </c>
      <c r="B80" s="69" t="s">
        <v>20</v>
      </c>
      <c r="C80" s="69" t="s">
        <v>18</v>
      </c>
      <c r="D80" s="119" t="s">
        <v>70</v>
      </c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"/>
      <c r="AU80" s="7"/>
    </row>
    <row r="81" spans="1:47" ht="18.75" customHeight="1" x14ac:dyDescent="0.25">
      <c r="A81" s="69">
        <v>1</v>
      </c>
      <c r="B81" s="69">
        <v>2</v>
      </c>
      <c r="C81" s="69">
        <v>3</v>
      </c>
      <c r="D81" s="119">
        <v>4</v>
      </c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"/>
      <c r="AU81" s="7"/>
    </row>
    <row r="82" spans="1:47" ht="21.75" customHeight="1" x14ac:dyDescent="0.25">
      <c r="A82" s="70"/>
      <c r="B82" s="154" t="s">
        <v>83</v>
      </c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"/>
      <c r="AU82" s="7"/>
    </row>
    <row r="83" spans="1:47" ht="26.25" customHeight="1" x14ac:dyDescent="0.25">
      <c r="A83" s="69">
        <v>1</v>
      </c>
      <c r="B83" s="69" t="s">
        <v>28</v>
      </c>
      <c r="C83" s="69" t="s">
        <v>71</v>
      </c>
      <c r="D83" s="149" t="s">
        <v>97</v>
      </c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"/>
      <c r="AU83" s="7"/>
    </row>
    <row r="84" spans="1:47" ht="21.75" customHeight="1" x14ac:dyDescent="0.25">
      <c r="A84" s="69">
        <v>2</v>
      </c>
      <c r="B84" s="69" t="s">
        <v>29</v>
      </c>
      <c r="C84" s="17" t="s">
        <v>22</v>
      </c>
      <c r="D84" s="149" t="s">
        <v>98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"/>
      <c r="AU84" s="7"/>
    </row>
    <row r="85" spans="1:47" ht="21.75" customHeight="1" x14ac:dyDescent="0.25">
      <c r="A85" s="69">
        <v>3</v>
      </c>
      <c r="B85" s="69" t="s">
        <v>30</v>
      </c>
      <c r="C85" s="69" t="s">
        <v>71</v>
      </c>
      <c r="D85" s="164" t="s">
        <v>91</v>
      </c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"/>
      <c r="AU85" s="7"/>
    </row>
    <row r="86" spans="1:47" ht="18.95" customHeight="1" x14ac:dyDescent="0.25">
      <c r="A86" s="69">
        <v>4</v>
      </c>
      <c r="B86" s="69" t="s">
        <v>31</v>
      </c>
      <c r="C86" s="17" t="s">
        <v>68</v>
      </c>
      <c r="D86" s="149" t="s">
        <v>92</v>
      </c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7"/>
      <c r="AU86" s="7"/>
    </row>
    <row r="87" spans="1:47" ht="6" customHeight="1" x14ac:dyDescent="0.25">
      <c r="A87" s="96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</row>
    <row r="88" spans="1:47" ht="27" customHeight="1" x14ac:dyDescent="0.25">
      <c r="A88" s="148" t="s">
        <v>89</v>
      </c>
      <c r="B88" s="148"/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</row>
    <row r="89" spans="1:47" ht="4.5" customHeight="1" x14ac:dyDescent="0.25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</row>
    <row r="90" spans="1:47" ht="18.75" customHeight="1" x14ac:dyDescent="0.25">
      <c r="A90" s="19" t="s">
        <v>33</v>
      </c>
      <c r="B90" s="19"/>
      <c r="C90" s="106"/>
      <c r="D90" s="106"/>
      <c r="E90" s="106"/>
      <c r="F90" s="106"/>
      <c r="G90" s="106"/>
      <c r="H90" s="106"/>
      <c r="I90" s="106"/>
      <c r="J90" s="19"/>
      <c r="K90" s="19"/>
      <c r="L90" s="19"/>
      <c r="M90" s="19"/>
      <c r="N90" s="19"/>
      <c r="O90" s="19"/>
      <c r="P90" s="19"/>
      <c r="Q90" s="19"/>
      <c r="R90" s="19"/>
    </row>
    <row r="91" spans="1:47" ht="14.25" customHeight="1" x14ac:dyDescent="0.25">
      <c r="A91" s="19"/>
      <c r="B91" s="19"/>
      <c r="C91" s="106"/>
      <c r="D91" s="106"/>
      <c r="E91" s="106"/>
      <c r="F91" s="106"/>
      <c r="G91" s="106"/>
      <c r="H91" s="106"/>
      <c r="I91" s="106"/>
      <c r="J91" s="19"/>
      <c r="K91" s="19"/>
      <c r="L91" s="19"/>
      <c r="M91" s="19"/>
      <c r="N91" s="19"/>
      <c r="O91" s="19"/>
      <c r="P91" s="19"/>
      <c r="Q91" s="19"/>
      <c r="R91" s="19"/>
      <c r="T91" s="107" t="s">
        <v>94</v>
      </c>
    </row>
    <row r="92" spans="1:47" ht="17.25" customHeight="1" x14ac:dyDescent="0.25">
      <c r="A92" s="19"/>
      <c r="B92" s="87" t="s">
        <v>93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</row>
    <row r="93" spans="1:47" ht="15.75" x14ac:dyDescent="0.25">
      <c r="A93" s="19"/>
      <c r="B93" s="3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</row>
    <row r="94" spans="1:47" ht="23.25" customHeight="1" x14ac:dyDescent="0.25">
      <c r="A94" s="19"/>
      <c r="B94" s="3" t="s">
        <v>80</v>
      </c>
      <c r="C94" s="19"/>
      <c r="D94" s="19"/>
      <c r="E94" s="19"/>
      <c r="F94" s="19"/>
      <c r="G94" s="19"/>
      <c r="H94" s="19"/>
      <c r="I94" s="19"/>
      <c r="J94" s="19"/>
      <c r="K94" s="19"/>
      <c r="L94" s="109"/>
      <c r="M94" s="109"/>
      <c r="N94" s="19"/>
      <c r="O94" s="114" t="s">
        <v>72</v>
      </c>
      <c r="P94" s="114"/>
      <c r="Q94" s="114"/>
      <c r="R94" s="19"/>
    </row>
    <row r="95" spans="1:47" ht="20.25" customHeight="1" x14ac:dyDescent="0.25">
      <c r="B95" s="10"/>
      <c r="L95" s="153" t="s">
        <v>21</v>
      </c>
      <c r="M95" s="153"/>
      <c r="O95" s="147" t="s">
        <v>73</v>
      </c>
      <c r="P95" s="147"/>
      <c r="Q95" s="147"/>
    </row>
    <row r="96" spans="1:47" ht="27.75" customHeight="1" x14ac:dyDescent="0.25">
      <c r="B96" s="19" t="s">
        <v>62</v>
      </c>
      <c r="C96" s="19"/>
      <c r="D96" s="19"/>
      <c r="E96" s="19"/>
      <c r="F96" s="19"/>
      <c r="G96" s="19"/>
      <c r="H96" s="19"/>
      <c r="I96" s="19"/>
      <c r="J96" s="19"/>
      <c r="K96" s="19"/>
      <c r="L96" s="109"/>
      <c r="M96" s="109"/>
      <c r="N96" s="19"/>
      <c r="O96" s="114" t="s">
        <v>74</v>
      </c>
      <c r="P96" s="114"/>
      <c r="Q96" s="114"/>
      <c r="R96" s="19"/>
    </row>
    <row r="97" spans="12:17" x14ac:dyDescent="0.25">
      <c r="L97" s="153" t="s">
        <v>21</v>
      </c>
      <c r="M97" s="153"/>
      <c r="O97" s="147" t="s">
        <v>73</v>
      </c>
      <c r="P97" s="147"/>
      <c r="Q97" s="147"/>
    </row>
  </sheetData>
  <mergeCells count="90">
    <mergeCell ref="B73:G73"/>
    <mergeCell ref="B76:G76"/>
    <mergeCell ref="B75:G75"/>
    <mergeCell ref="B74:G74"/>
    <mergeCell ref="B67:G67"/>
    <mergeCell ref="B70:G70"/>
    <mergeCell ref="B72:G72"/>
    <mergeCell ref="B69:G69"/>
    <mergeCell ref="B68:G68"/>
    <mergeCell ref="B71:G71"/>
    <mergeCell ref="L94:M94"/>
    <mergeCell ref="B77:R77"/>
    <mergeCell ref="D84:R84"/>
    <mergeCell ref="D85:R85"/>
    <mergeCell ref="D86:R86"/>
    <mergeCell ref="L95:M95"/>
    <mergeCell ref="L97:M97"/>
    <mergeCell ref="B82:R82"/>
    <mergeCell ref="B65:G65"/>
    <mergeCell ref="B64:R64"/>
    <mergeCell ref="B66:G66"/>
    <mergeCell ref="J61:L61"/>
    <mergeCell ref="D80:R80"/>
    <mergeCell ref="D81:R81"/>
    <mergeCell ref="L96:M96"/>
    <mergeCell ref="O96:Q96"/>
    <mergeCell ref="C32:O32"/>
    <mergeCell ref="O97:Q97"/>
    <mergeCell ref="O94:Q94"/>
    <mergeCell ref="O95:Q95"/>
    <mergeCell ref="A88:R88"/>
    <mergeCell ref="D83:R83"/>
    <mergeCell ref="M37:O37"/>
    <mergeCell ref="I61:I62"/>
    <mergeCell ref="C47:R47"/>
    <mergeCell ref="C45:R45"/>
    <mergeCell ref="U66:V66"/>
    <mergeCell ref="J52:L52"/>
    <mergeCell ref="B61:G62"/>
    <mergeCell ref="B56:F56"/>
    <mergeCell ref="P61:R61"/>
    <mergeCell ref="B63:G63"/>
    <mergeCell ref="A37:A38"/>
    <mergeCell ref="B39:I39"/>
    <mergeCell ref="A52:A53"/>
    <mergeCell ref="G52:I52"/>
    <mergeCell ref="B41:I41"/>
    <mergeCell ref="J37:L37"/>
    <mergeCell ref="B37:I38"/>
    <mergeCell ref="B40:I40"/>
    <mergeCell ref="C46:R46"/>
    <mergeCell ref="M52:O52"/>
    <mergeCell ref="A61:A62"/>
    <mergeCell ref="H61:H62"/>
    <mergeCell ref="B42:R42"/>
    <mergeCell ref="B57:O57"/>
    <mergeCell ref="B52:F53"/>
    <mergeCell ref="M61:O61"/>
    <mergeCell ref="B55:E55"/>
    <mergeCell ref="B54:F54"/>
    <mergeCell ref="B13:C13"/>
    <mergeCell ref="B14:C14"/>
    <mergeCell ref="I9:N9"/>
    <mergeCell ref="I10:N10"/>
    <mergeCell ref="G13:N13"/>
    <mergeCell ref="G14:N14"/>
    <mergeCell ref="B16:C16"/>
    <mergeCell ref="B17:C17"/>
    <mergeCell ref="H19:I19"/>
    <mergeCell ref="H20:I20"/>
    <mergeCell ref="B19:C19"/>
    <mergeCell ref="G17:N17"/>
    <mergeCell ref="Q20:R20"/>
    <mergeCell ref="K20:O20"/>
    <mergeCell ref="C31:O31"/>
    <mergeCell ref="P37:R37"/>
    <mergeCell ref="F27:N27"/>
    <mergeCell ref="B22:R22"/>
    <mergeCell ref="C24:O24"/>
    <mergeCell ref="C25:O25"/>
    <mergeCell ref="B20:C20"/>
    <mergeCell ref="E20:G20"/>
    <mergeCell ref="Q19:R19"/>
    <mergeCell ref="G16:N16"/>
    <mergeCell ref="Q13:R13"/>
    <mergeCell ref="Q14:R14"/>
    <mergeCell ref="Q16:R16"/>
    <mergeCell ref="Q17:R17"/>
    <mergeCell ref="K19:O19"/>
    <mergeCell ref="E19:G19"/>
  </mergeCells>
  <phoneticPr fontId="10" type="noConversion"/>
  <pageMargins left="0.19685039370078741" right="0.19685039370078741" top="0.19685039370078741" bottom="0.19685039370078741" header="0.31496062992125984" footer="0.31496062992125984"/>
  <pageSetup paperSize="9" scale="62" orientation="landscape" verticalDpi="0" r:id="rId1"/>
  <rowBreaks count="2" manualBreakCount="2">
    <brk id="47" max="17" man="1"/>
    <brk id="77" max="17" man="1"/>
  </rowBreaks>
  <colBreaks count="1" manualBreakCount="1">
    <brk id="18" max="2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1417461</vt:lpstr>
      <vt:lpstr>'1417461'!Область_друку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S_Smal</dc:creator>
  <cp:lastModifiedBy>Ліщук Петро Андрійович</cp:lastModifiedBy>
  <cp:lastPrinted>2026-01-22T09:24:42Z</cp:lastPrinted>
  <dcterms:created xsi:type="dcterms:W3CDTF">2019-01-14T08:15:45Z</dcterms:created>
  <dcterms:modified xsi:type="dcterms:W3CDTF">2026-01-27T14:33:42Z</dcterms:modified>
</cp:coreProperties>
</file>