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0" yWindow="0" windowWidth="20490" windowHeight="6555"/>
  </bookViews>
  <sheets>
    <sheet name="1418110" sheetId="1" r:id="rId1"/>
  </sheets>
  <definedNames>
    <definedName name="_xlnm.Print_Area" localSheetId="0">'1418110'!$A$1:$V$113</definedName>
  </definedNames>
  <calcPr calcId="152511"/>
</workbook>
</file>

<file path=xl/calcChain.xml><?xml version="1.0" encoding="utf-8"?>
<calcChain xmlns="http://schemas.openxmlformats.org/spreadsheetml/2006/main">
  <c r="Q67" i="1" l="1"/>
  <c r="Q66" i="1" s="1"/>
  <c r="M66" i="1"/>
  <c r="M65" i="1"/>
  <c r="P65" i="1" s="1"/>
  <c r="M40" i="1"/>
  <c r="M41" i="1" s="1"/>
  <c r="Q84" i="1"/>
  <c r="T84" i="1" s="1"/>
  <c r="V84" i="1" s="1"/>
  <c r="Q83" i="1"/>
  <c r="Q85" i="1"/>
  <c r="S85" i="1" s="1"/>
  <c r="Q86" i="1"/>
  <c r="T86" i="1"/>
  <c r="V86" i="1"/>
  <c r="Q87" i="1"/>
  <c r="S87" i="1" s="1"/>
  <c r="Q82" i="1"/>
  <c r="A76" i="1"/>
  <c r="A77" i="1"/>
  <c r="A78" i="1" s="1"/>
  <c r="A79" i="1" s="1"/>
  <c r="A80" i="1" s="1"/>
  <c r="A67" i="1"/>
  <c r="A68" i="1" s="1"/>
  <c r="A69" i="1" s="1"/>
  <c r="A70" i="1" s="1"/>
  <c r="A71" i="1" s="1"/>
  <c r="A72" i="1" s="1"/>
  <c r="A73" i="1" s="1"/>
  <c r="P84" i="1"/>
  <c r="P87" i="1"/>
  <c r="P86" i="1"/>
  <c r="P82" i="1"/>
  <c r="S83" i="1"/>
  <c r="R40" i="1"/>
  <c r="R54" i="1"/>
  <c r="R55" i="1" s="1"/>
  <c r="A83" i="1"/>
  <c r="A84" i="1" s="1"/>
  <c r="A85" i="1" s="1"/>
  <c r="A86" i="1" s="1"/>
  <c r="A87" i="1" s="1"/>
  <c r="T75" i="1"/>
  <c r="V75" i="1" s="1"/>
  <c r="T79" i="1"/>
  <c r="V79" i="1"/>
  <c r="T80" i="1"/>
  <c r="V80" i="1" s="1"/>
  <c r="S79" i="1"/>
  <c r="S80" i="1"/>
  <c r="T76" i="1"/>
  <c r="V76" i="1" s="1"/>
  <c r="T77" i="1"/>
  <c r="V77" i="1"/>
  <c r="T78" i="1"/>
  <c r="V78" i="1" s="1"/>
  <c r="S77" i="1"/>
  <c r="S76" i="1"/>
  <c r="S75" i="1"/>
  <c r="S89" i="1"/>
  <c r="P89" i="1"/>
  <c r="T89" i="1"/>
  <c r="V89" i="1" s="1"/>
  <c r="S78" i="1"/>
  <c r="S84" i="1"/>
  <c r="N40" i="1"/>
  <c r="N54" i="1"/>
  <c r="N55" i="1" s="1"/>
  <c r="T87" i="1"/>
  <c r="V87" i="1"/>
  <c r="P66" i="1"/>
  <c r="S86" i="1"/>
  <c r="S82" i="1"/>
  <c r="P85" i="1"/>
  <c r="R41" i="1"/>
  <c r="P83" i="1"/>
  <c r="T83" i="1"/>
  <c r="V83" i="1"/>
  <c r="T82" i="1"/>
  <c r="V82" i="1"/>
  <c r="T85" i="1"/>
  <c r="V85" i="1" s="1"/>
  <c r="N41" i="1"/>
  <c r="U40" i="1"/>
  <c r="U41" i="1" s="1"/>
  <c r="S66" i="1" l="1"/>
  <c r="T66" i="1"/>
  <c r="V66" i="1" s="1"/>
  <c r="M54" i="1"/>
  <c r="U54" i="1"/>
  <c r="U55" i="1" s="1"/>
  <c r="Q65" i="1"/>
  <c r="P40" i="1"/>
  <c r="P41" i="1" s="1"/>
  <c r="S65" i="1" l="1"/>
  <c r="X65" i="1"/>
  <c r="T65" i="1"/>
  <c r="V65" i="1" s="1"/>
  <c r="Q54" i="1"/>
  <c r="P54" i="1"/>
  <c r="P55" i="1" s="1"/>
  <c r="M55" i="1"/>
  <c r="T54" i="1" l="1"/>
  <c r="Q55" i="1"/>
  <c r="S54" i="1"/>
  <c r="Q40" i="1"/>
  <c r="S40" i="1" l="1"/>
  <c r="T40" i="1"/>
  <c r="T41" i="1" s="1"/>
  <c r="Q41" i="1"/>
  <c r="X55" i="1"/>
  <c r="T55" i="1"/>
  <c r="V54" i="1"/>
  <c r="S55" i="1"/>
  <c r="V55" i="1" s="1"/>
  <c r="S41" i="1" l="1"/>
  <c r="V40" i="1"/>
  <c r="V41" i="1" l="1"/>
  <c r="X41" i="1"/>
</calcChain>
</file>

<file path=xl/sharedStrings.xml><?xml version="1.0" encoding="utf-8"?>
<sst xmlns="http://schemas.openxmlformats.org/spreadsheetml/2006/main" count="249" uniqueCount="122">
  <si>
    <t xml:space="preserve">1. </t>
  </si>
  <si>
    <t>2.</t>
  </si>
  <si>
    <t>3.</t>
  </si>
  <si>
    <t>Звіт про виконання паспорта бюджетної програми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</si>
  <si>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</si>
  <si>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</si>
  <si>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</si>
  <si>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</si>
  <si>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</si>
  <si>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</si>
  <si>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</si>
  <si>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</si>
  <si>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</si>
  <si>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</si>
  <si>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</si>
  <si>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</si>
  <si>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</si>
  <si>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</si>
  <si>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</si>
  <si>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</si>
  <si>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</si>
  <si>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</si>
  <si>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розрахунково</t>
  </si>
  <si>
    <t>затрат</t>
  </si>
  <si>
    <t>ефективності</t>
  </si>
  <si>
    <t>якості</t>
  </si>
  <si>
    <t>0320</t>
  </si>
  <si>
    <t>(код Програмної класифікації видатків  та кредитування місцевого бюджету)</t>
  </si>
  <si>
    <t>03356163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</si>
  <si>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</si>
  <si>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</si>
  <si>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</si>
  <si>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</si>
  <si>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</si>
  <si>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</si>
  <si>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 xml:space="preserve">гривень 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</si>
  <si>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</si>
  <si>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</si>
  <si>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Забезпечення безпечних умов перебування та відпочинку населення на водних об’єктах</t>
  </si>
  <si>
    <t>Мета бюджетної програми</t>
  </si>
  <si>
    <t>8.</t>
  </si>
  <si>
    <t>Завдання бюджетної програми</t>
  </si>
  <si>
    <t xml:space="preserve">Завдання </t>
  </si>
  <si>
    <t>4.</t>
  </si>
  <si>
    <t>5.</t>
  </si>
  <si>
    <t>Касові видатки (надані кредити з бюджету)</t>
  </si>
  <si>
    <t xml:space="preserve">Видатки (надані кредити з бюджету) та напрями використання бюджетних коштів за бюджетною програмою 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</si>
  <si>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</si>
  <si>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 xml:space="preserve">9. </t>
  </si>
  <si>
    <t>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</si>
  <si>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</si>
  <si>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</si>
  <si>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(найменування відповідального виконавця)</t>
  </si>
  <si>
    <t>Заходи запобігання та ліквідації надзвичайних ситуацій та наслідків стихійного лиха</t>
  </si>
  <si>
    <t>Створення матеріального резерву місцевого рівня для здійснення заходів спрямованих на запобігання і ліквідацію наслідків надзвичайних ситуацій та їх наслідків, надання допомоги постраждалому населенню, проведення невідкладних відновлювальних робіт</t>
  </si>
  <si>
    <t>Забезпечення своєчасного та якісного проведення невідкладних робіт і заходів, спрямованих на попередження та ліквідацію надзвичайних ситуацій та їх наслідків</t>
  </si>
  <si>
    <t>продукту</t>
  </si>
  <si>
    <t>відсоток поповнення матеріального резерву відповідно до номенклатури та обсягу місцевого матеріального резерву для здійснення заходів, спрямованих на запобігання і ліквідацію наслідків надзвичайних ситуацій</t>
  </si>
  <si>
    <t>Управління комунальної інфраструктури Хмельницької міської ради</t>
  </si>
  <si>
    <t>22564000000</t>
  </si>
  <si>
    <t>кв. м</t>
  </si>
  <si>
    <t>Начальник відділу бухгалтерського обліку та звітності - головний бухгалтер</t>
  </si>
  <si>
    <t xml:space="preserve">Завдання 1. Видатки на заходи запобігання та ліквідації надзвичайних ситуацій та наслідків стихійного лиха  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</si>
  <si>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</si>
  <si>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</si>
  <si>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9.1. Аналіз показників бюджетної програми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</si>
  <si>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</si>
  <si>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</si>
  <si>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кількість поліетиленової плівки, що необхідно придбати</t>
  </si>
  <si>
    <t>шт.</t>
  </si>
  <si>
    <t>кг</t>
  </si>
  <si>
    <t>середні витрати на придбання 1 кв. м поліетиленової плівки</t>
  </si>
  <si>
    <t>середні витрати на придбання 1 кг саморізів</t>
  </si>
  <si>
    <t>Пояснення щодо причин розбіжностей між фактичними та затвердженими результативними показниками</t>
  </si>
  <si>
    <t>грн</t>
  </si>
  <si>
    <t>од.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</si>
  <si>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</si>
  <si>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</si>
  <si>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Василь КАБАЛЬСЬКИЙ</t>
  </si>
  <si>
    <t>(Власне ім'я, ПРІЗВИЩЕ)</t>
  </si>
  <si>
    <t>Наталія ФУР'ЯНОВА</t>
  </si>
  <si>
    <t>Напрями використання бюджетних коштів*</t>
  </si>
  <si>
    <t>відс.</t>
  </si>
  <si>
    <t>Видатки на заходи запобігання та ліквідації надзвичайних ситуацій та наслідків стихійного лиха - поповнення матеріального резерву</t>
  </si>
  <si>
    <t>Завдання 1. Видатки на заходи запобігання та ліквідації надзвичайних ситуацій та наслідків стихійного лиха</t>
  </si>
  <si>
    <t xml:space="preserve">Заступник директора департаменту інфраструктури міста – начальник управління комунальної інфраструктури </t>
  </si>
  <si>
    <t>кількість профнастилу, що необхідно придбати</t>
  </si>
  <si>
    <t>кількість цвяхів (шиферних, будівельних), що необхідно придбати</t>
  </si>
  <si>
    <t>кількість саморізів, що необхідно придбати</t>
  </si>
  <si>
    <t>кількість саморізів по металу, що необхідно придбати</t>
  </si>
  <si>
    <t>середні витрати на придбання 100 шт. саморізів по металу</t>
  </si>
  <si>
    <t>обсяг видатків на поповнення матеріального резерву місцевого рівня, які будуть використані у разі потреби</t>
  </si>
  <si>
    <t>обсяг видатків на придбання будівельних матеріалів, в т.ч.:</t>
  </si>
  <si>
    <t>договір</t>
  </si>
  <si>
    <t>кількість мішків, що необхідно придбати</t>
  </si>
  <si>
    <t>Пояснення: розбіжності відсутні.</t>
  </si>
  <si>
    <t>обсяг видатків, в т.ч.:</t>
  </si>
  <si>
    <t>рішення сесії міської ради</t>
  </si>
  <si>
    <t>місцевого бюджету на 01.01.2026 року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</si>
  <si>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(зі змінами)</t>
  </si>
  <si>
    <t>брус</t>
  </si>
  <si>
    <t>цвяхи будівельні</t>
  </si>
  <si>
    <t>саморізи з пресшайбою зі свердлом по металу</t>
  </si>
  <si>
    <t>саморізи</t>
  </si>
  <si>
    <t xml:space="preserve">поліетиленова плівка </t>
  </si>
  <si>
    <t>плита ОСБ</t>
  </si>
  <si>
    <t>кількість цвяхів будівельних що необхідно придбати</t>
  </si>
  <si>
    <t>кількість брусу, що необхідно придбати</t>
  </si>
  <si>
    <t>куб. м</t>
  </si>
  <si>
    <t>кількість плит ОСБ, що необхідно придбати</t>
  </si>
  <si>
    <t>кількість саморізів з пресшайбою зі свердлом по металу, що необхідно придбати</t>
  </si>
  <si>
    <t>середні витрати на придбання 1 кг цвяхів будівельних</t>
  </si>
  <si>
    <t>середні витрати на придбання 1 куб. м брусу</t>
  </si>
  <si>
    <t>середні витрати на придбання 1 шт. плити ОСБ</t>
  </si>
  <si>
    <t>Бюджетна програма виконана не в повному обсязі за вищевказаних причин.</t>
  </si>
  <si>
    <t>видаткова накладна</t>
  </si>
  <si>
    <t>з метою поповнення матеріального резерву,</t>
  </si>
  <si>
    <r>
      <t xml:space="preserve">п. 1 - </t>
    </r>
    <r>
      <rPr>
        <sz val="12"/>
        <rFont val="Times New Roman"/>
        <family val="1"/>
        <charset val="204"/>
      </rPr>
      <t>не освоєння коштів в повному обсязі в зв'язку з придбанням матеріалів, які були використані за потреби.</t>
    </r>
  </si>
  <si>
    <t>середні витрати на придбані будівельні матеріали.</t>
  </si>
  <si>
    <t>Не освоєння коштів в повному обсязі через відсутність потреби у придбанні великої кількості матеріалів в зв'язку з накопиченням необхідних матеріальних ресурсів в попередньому періоді.</t>
  </si>
  <si>
    <t>придбані будівельні матеріали для поповнення матеріального резерву.</t>
  </si>
  <si>
    <t>Аналіз стану виконання результативних показників: затрат - кошти освоєні не в повному обсязі у зв'язку з придбанням матеріалів, які були використані за потреби,  інші показники скориговані відповідно до фактично придбаних будівельних матеріалів.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</si>
</sst>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0.0"/>
    <numFmt numFmtId="179" formatCode="#,##0.0"/>
  </numFmts>
  <fonts count="2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Arial Cyr"/>
      <charset val="204"/>
    </font>
    <font>
      <b/>
      <u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70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0" xfId="0" applyFont="1"/>
    <xf numFmtId="0" fontId="2" fillId="0" borderId="0" xfId="3" applyFont="1" applyBorder="1" applyAlignment="1">
      <alignment vertical="top"/>
    </xf>
    <xf numFmtId="0" fontId="8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2" xfId="0" applyFont="1" applyBorder="1" applyAlignment="1"/>
    <xf numFmtId="0" fontId="4" fillId="0" borderId="0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2" fillId="0" borderId="0" xfId="3" applyFont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vertical="center" wrapText="1"/>
    </xf>
    <xf numFmtId="0" fontId="2" fillId="0" borderId="0" xfId="3" applyFont="1"/>
    <xf numFmtId="0" fontId="2" fillId="0" borderId="3" xfId="3" applyFont="1" applyBorder="1"/>
    <xf numFmtId="0" fontId="0" fillId="0" borderId="0" xfId="0" applyBorder="1" applyAlignment="1">
      <alignment horizontal="left"/>
    </xf>
    <xf numFmtId="0" fontId="2" fillId="0" borderId="0" xfId="2" applyFont="1" applyAlignment="1">
      <alignment horizontal="center"/>
    </xf>
    <xf numFmtId="1" fontId="2" fillId="0" borderId="0" xfId="2" applyNumberFormat="1" applyFont="1" applyBorder="1" applyAlignment="1">
      <alignment horizontal="center" vertical="center" wrapText="1"/>
    </xf>
    <xf numFmtId="0" fontId="2" fillId="0" borderId="0" xfId="3" applyFont="1" applyBorder="1"/>
    <xf numFmtId="0" fontId="11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1" applyFont="1" applyAlignment="1"/>
    <xf numFmtId="0" fontId="2" fillId="0" borderId="0" xfId="2" applyFont="1" applyBorder="1" applyAlignment="1">
      <alignment vertical="center" wrapText="1"/>
    </xf>
    <xf numFmtId="0" fontId="13" fillId="0" borderId="0" xfId="0" applyFont="1" applyAlignment="1">
      <alignment horizontal="left"/>
    </xf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15" fillId="0" borderId="0" xfId="0" applyFont="1"/>
    <xf numFmtId="0" fontId="15" fillId="0" borderId="0" xfId="0" applyFont="1" applyBorder="1"/>
    <xf numFmtId="174" fontId="15" fillId="0" borderId="0" xfId="0" applyNumberFormat="1" applyFont="1"/>
    <xf numFmtId="0" fontId="15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74" fontId="8" fillId="0" borderId="0" xfId="0" applyNumberFormat="1" applyFont="1"/>
    <xf numFmtId="3" fontId="8" fillId="0" borderId="0" xfId="0" applyNumberFormat="1" applyFont="1"/>
    <xf numFmtId="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horizontal="center" vertical="center"/>
    </xf>
    <xf numFmtId="3" fontId="14" fillId="0" borderId="0" xfId="0" applyNumberFormat="1" applyFont="1"/>
    <xf numFmtId="0" fontId="14" fillId="0" borderId="0" xfId="0" applyFont="1"/>
    <xf numFmtId="0" fontId="17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74" fontId="14" fillId="0" borderId="0" xfId="0" applyNumberFormat="1" applyFont="1"/>
    <xf numFmtId="0" fontId="2" fillId="2" borderId="0" xfId="1" applyFont="1" applyFill="1" applyAlignment="1"/>
    <xf numFmtId="4" fontId="20" fillId="0" borderId="1" xfId="0" applyNumberFormat="1" applyFont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0" xfId="0" applyFont="1" applyBorder="1"/>
    <xf numFmtId="4" fontId="11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1" fillId="0" borderId="3" xfId="0" applyFont="1" applyBorder="1"/>
    <xf numFmtId="0" fontId="13" fillId="0" borderId="3" xfId="0" applyFont="1" applyBorder="1" applyAlignment="1">
      <alignment horizontal="left"/>
    </xf>
    <xf numFmtId="0" fontId="18" fillId="0" borderId="0" xfId="3" applyFont="1"/>
    <xf numFmtId="0" fontId="7" fillId="0" borderId="0" xfId="3" applyFont="1" applyBorder="1" applyAlignment="1"/>
    <xf numFmtId="0" fontId="7" fillId="0" borderId="3" xfId="3" applyFont="1" applyBorder="1" applyAlignment="1"/>
    <xf numFmtId="0" fontId="12" fillId="0" borderId="0" xfId="0" applyFont="1"/>
    <xf numFmtId="0" fontId="19" fillId="0" borderId="0" xfId="3" applyFont="1" applyBorder="1" applyAlignment="1"/>
    <xf numFmtId="0" fontId="19" fillId="0" borderId="3" xfId="3" applyFont="1" applyBorder="1" applyAlignment="1"/>
    <xf numFmtId="49" fontId="7" fillId="0" borderId="0" xfId="3" applyNumberFormat="1" applyFont="1" applyBorder="1" applyAlignment="1">
      <alignment horizontal="center" vertical="center"/>
    </xf>
    <xf numFmtId="0" fontId="14" fillId="0" borderId="0" xfId="0" applyFont="1" applyBorder="1"/>
    <xf numFmtId="174" fontId="14" fillId="0" borderId="0" xfId="0" applyNumberFormat="1" applyFont="1" applyBorder="1"/>
    <xf numFmtId="0" fontId="21" fillId="0" borderId="0" xfId="0" applyFont="1"/>
    <xf numFmtId="0" fontId="22" fillId="0" borderId="0" xfId="0" applyFont="1"/>
    <xf numFmtId="2" fontId="2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74" fontId="2" fillId="0" borderId="1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2" fillId="0" borderId="0" xfId="2" applyFont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49" fontId="7" fillId="0" borderId="0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justify"/>
    </xf>
    <xf numFmtId="0" fontId="4" fillId="0" borderId="2" xfId="3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3" xfId="3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1"/>
  <sheetViews>
    <sheetView tabSelected="1" view="pageBreakPreview" zoomScale="75" zoomScaleNormal="100" workbookViewId="0">
      <selection activeCell="X41" sqref="X41"/>
    </sheetView>
  </sheetViews>
  <sheetFormatPr defaultRowHeight="15" x14ac:dyDescent="0.25"/>
  <cols>
    <col min="1" max="1" width="4.85546875" style="4" customWidth="1"/>
    <col min="2" max="2" width="13.7109375" style="4" customWidth="1"/>
    <col min="3" max="3" width="10.85546875" style="4" customWidth="1"/>
    <col min="4" max="4" width="10.42578125" style="4" customWidth="1"/>
    <col min="5" max="5" width="15.7109375" style="4" customWidth="1"/>
    <col min="6" max="6" width="0.42578125" style="4" hidden="1" customWidth="1"/>
    <col min="7" max="9" width="3.42578125" style="4" hidden="1" customWidth="1"/>
    <col min="10" max="10" width="13.7109375" style="4" customWidth="1"/>
    <col min="11" max="11" width="12.28515625" style="4" customWidth="1"/>
    <col min="12" max="12" width="17.42578125" style="4" customWidth="1"/>
    <col min="13" max="13" width="14" style="4" customWidth="1"/>
    <col min="14" max="14" width="12.5703125" style="4" customWidth="1"/>
    <col min="15" max="15" width="1" style="4" hidden="1" customWidth="1"/>
    <col min="16" max="16" width="13.42578125" style="4" customWidth="1"/>
    <col min="17" max="17" width="13.5703125" style="4" customWidth="1"/>
    <col min="18" max="18" width="12.5703125" style="4" customWidth="1"/>
    <col min="19" max="19" width="13.85546875" style="4" customWidth="1"/>
    <col min="20" max="20" width="15" style="4" customWidth="1"/>
    <col min="21" max="21" width="13.140625" style="4" customWidth="1"/>
    <col min="22" max="22" width="14.140625" style="4" customWidth="1"/>
    <col min="23" max="23" width="9.7109375" style="4" customWidth="1"/>
    <col min="24" max="24" width="13" style="4" customWidth="1"/>
    <col min="25" max="25" width="10.7109375" style="4" customWidth="1"/>
    <col min="26" max="16384" width="9.140625" style="4"/>
  </cols>
  <sheetData>
    <row r="1" spans="1:22" x14ac:dyDescent="0.25">
      <c r="S1" s="1" t="s">
        <v>7</v>
      </c>
    </row>
    <row r="2" spans="1:22" x14ac:dyDescent="0.25">
      <c r="S2" s="1" t="s">
        <v>4</v>
      </c>
    </row>
    <row r="3" spans="1:22" x14ac:dyDescent="0.25">
      <c r="S3" s="1" t="s">
        <v>5</v>
      </c>
    </row>
    <row r="4" spans="1:22" x14ac:dyDescent="0.25">
      <c r="S4" s="2" t="s">
        <v>6</v>
      </c>
    </row>
    <row r="5" spans="1:22" x14ac:dyDescent="0.25">
      <c r="S5" s="2" t="s">
        <v>63</v>
      </c>
    </row>
    <row r="9" spans="1:22" ht="15.75" x14ac:dyDescent="0.25">
      <c r="L9" s="140" t="s">
        <v>3</v>
      </c>
      <c r="M9" s="140"/>
      <c r="N9" s="140"/>
      <c r="O9" s="140"/>
      <c r="P9" s="140"/>
      <c r="Q9" s="140"/>
      <c r="R9" s="140"/>
    </row>
    <row r="10" spans="1:22" ht="15.75" x14ac:dyDescent="0.25">
      <c r="L10" s="141" t="s">
        <v>98</v>
      </c>
      <c r="M10" s="141"/>
      <c r="N10" s="141"/>
      <c r="O10" s="141"/>
      <c r="P10" s="141"/>
      <c r="Q10" s="141"/>
      <c r="R10" s="141"/>
    </row>
    <row r="13" spans="1:22" ht="19.5" customHeight="1" x14ac:dyDescent="0.25">
      <c r="A13" s="17" t="s">
        <v>0</v>
      </c>
      <c r="B13" s="133">
        <v>1400000</v>
      </c>
      <c r="C13" s="133"/>
      <c r="D13" s="133"/>
      <c r="E13" s="88"/>
      <c r="F13" s="89"/>
      <c r="G13" s="89"/>
      <c r="H13" s="89"/>
      <c r="I13" s="89"/>
      <c r="J13" s="133" t="s">
        <v>58</v>
      </c>
      <c r="K13" s="133"/>
      <c r="L13" s="133"/>
      <c r="M13" s="133"/>
      <c r="N13" s="133"/>
      <c r="O13" s="133"/>
      <c r="P13" s="133"/>
      <c r="Q13" s="133"/>
      <c r="R13" s="133"/>
      <c r="S13" s="90"/>
      <c r="T13" s="90"/>
      <c r="U13" s="146" t="s">
        <v>28</v>
      </c>
      <c r="V13" s="146"/>
    </row>
    <row r="14" spans="1:22" ht="42" customHeight="1" x14ac:dyDescent="0.25">
      <c r="A14" s="17"/>
      <c r="B14" s="132" t="s">
        <v>27</v>
      </c>
      <c r="C14" s="132"/>
      <c r="D14" s="132"/>
      <c r="E14" s="14"/>
      <c r="F14" s="18"/>
      <c r="G14" s="14"/>
      <c r="H14" s="14"/>
      <c r="I14" s="14"/>
      <c r="K14" s="144" t="s">
        <v>31</v>
      </c>
      <c r="L14" s="144"/>
      <c r="M14" s="144"/>
      <c r="N14" s="144"/>
      <c r="O14" s="144"/>
      <c r="P14" s="144"/>
      <c r="Q14" s="144"/>
      <c r="R14" s="18"/>
      <c r="U14" s="128" t="s">
        <v>29</v>
      </c>
      <c r="V14" s="128"/>
    </row>
    <row r="15" spans="1:22" ht="15.75" x14ac:dyDescent="0.25">
      <c r="A15" s="17"/>
      <c r="B15" s="5"/>
      <c r="E15" s="7"/>
      <c r="U15" s="21"/>
      <c r="V15" s="21"/>
    </row>
    <row r="16" spans="1:22" ht="19.5" customHeight="1" x14ac:dyDescent="0.25">
      <c r="A16" s="17" t="s">
        <v>1</v>
      </c>
      <c r="B16" s="133">
        <v>1410000</v>
      </c>
      <c r="C16" s="133"/>
      <c r="D16" s="133"/>
      <c r="E16" s="91"/>
      <c r="F16" s="92"/>
      <c r="G16" s="92"/>
      <c r="H16" s="92"/>
      <c r="I16" s="92"/>
      <c r="J16" s="133" t="s">
        <v>58</v>
      </c>
      <c r="K16" s="133"/>
      <c r="L16" s="133"/>
      <c r="M16" s="133"/>
      <c r="N16" s="133"/>
      <c r="O16" s="133"/>
      <c r="P16" s="133"/>
      <c r="Q16" s="133"/>
      <c r="R16" s="133"/>
      <c r="S16" s="90"/>
      <c r="T16" s="90"/>
      <c r="U16" s="146" t="s">
        <v>28</v>
      </c>
      <c r="V16" s="146"/>
    </row>
    <row r="17" spans="1:25" ht="42" customHeight="1" x14ac:dyDescent="0.25">
      <c r="A17" s="17"/>
      <c r="B17" s="132" t="s">
        <v>27</v>
      </c>
      <c r="C17" s="132"/>
      <c r="D17" s="132"/>
      <c r="E17" s="14"/>
      <c r="F17" s="18"/>
      <c r="G17" s="14"/>
      <c r="H17" s="14"/>
      <c r="I17" s="14"/>
      <c r="K17" s="144" t="s">
        <v>52</v>
      </c>
      <c r="L17" s="144"/>
      <c r="M17" s="144"/>
      <c r="N17" s="144"/>
      <c r="O17" s="144"/>
      <c r="P17" s="144"/>
      <c r="Q17" s="144"/>
      <c r="R17" s="18"/>
      <c r="U17" s="128" t="s">
        <v>29</v>
      </c>
      <c r="V17" s="128"/>
    </row>
    <row r="18" spans="1:25" ht="15.75" x14ac:dyDescent="0.25">
      <c r="A18" s="17"/>
      <c r="B18" s="5"/>
      <c r="E18" s="7"/>
      <c r="U18" s="21"/>
      <c r="V18" s="21"/>
    </row>
    <row r="19" spans="1:25" ht="33" customHeight="1" x14ac:dyDescent="0.25">
      <c r="A19" s="17" t="s">
        <v>2</v>
      </c>
      <c r="B19" s="133">
        <v>1418110</v>
      </c>
      <c r="C19" s="133"/>
      <c r="D19" s="133"/>
      <c r="E19" s="93"/>
      <c r="F19" s="93"/>
      <c r="G19" s="93"/>
      <c r="H19" s="93"/>
      <c r="I19" s="93"/>
      <c r="J19" s="142">
        <v>8110</v>
      </c>
      <c r="K19" s="142"/>
      <c r="L19" s="143" t="s">
        <v>26</v>
      </c>
      <c r="M19" s="143"/>
      <c r="N19" s="90"/>
      <c r="O19" s="90"/>
      <c r="P19" s="149" t="s">
        <v>53</v>
      </c>
      <c r="Q19" s="149"/>
      <c r="R19" s="149"/>
      <c r="S19" s="149"/>
      <c r="T19" s="90"/>
      <c r="U19" s="147" t="s">
        <v>59</v>
      </c>
      <c r="V19" s="148"/>
    </row>
    <row r="20" spans="1:25" ht="54" customHeight="1" x14ac:dyDescent="0.25">
      <c r="A20" s="17"/>
      <c r="B20" s="132" t="s">
        <v>27</v>
      </c>
      <c r="C20" s="132"/>
      <c r="D20" s="132"/>
      <c r="E20" s="13"/>
      <c r="F20" s="13"/>
      <c r="G20" s="13"/>
      <c r="H20" s="13"/>
      <c r="I20" s="13"/>
      <c r="J20" s="132" t="s">
        <v>33</v>
      </c>
      <c r="K20" s="132"/>
      <c r="L20" s="145" t="s">
        <v>34</v>
      </c>
      <c r="M20" s="145"/>
      <c r="P20" s="145" t="s">
        <v>32</v>
      </c>
      <c r="Q20" s="145"/>
      <c r="R20" s="145"/>
      <c r="S20" s="145"/>
      <c r="U20" s="128" t="s">
        <v>30</v>
      </c>
      <c r="V20" s="128"/>
    </row>
    <row r="21" spans="1:25" ht="14.25" customHeight="1" x14ac:dyDescent="0.25">
      <c r="A21" s="17"/>
      <c r="B21" s="19"/>
      <c r="C21" s="19"/>
      <c r="D21" s="19"/>
      <c r="E21" s="13"/>
      <c r="F21" s="13"/>
      <c r="G21" s="13"/>
      <c r="H21" s="13"/>
      <c r="I21" s="13"/>
      <c r="J21" s="19"/>
      <c r="K21" s="19"/>
      <c r="L21" s="19"/>
      <c r="M21" s="19"/>
      <c r="P21" s="19"/>
      <c r="Q21" s="19"/>
      <c r="R21" s="19"/>
      <c r="S21" s="19"/>
      <c r="U21" s="20"/>
      <c r="V21" s="20"/>
    </row>
    <row r="22" spans="1:25" ht="22.5" customHeight="1" x14ac:dyDescent="0.25">
      <c r="A22" s="22" t="s">
        <v>43</v>
      </c>
      <c r="B22" s="125" t="s">
        <v>36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21"/>
      <c r="X22" s="21"/>
    </row>
    <row r="23" spans="1:25" ht="1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84"/>
      <c r="U23" s="84"/>
      <c r="V23" s="84"/>
      <c r="W23" s="28"/>
      <c r="X23" s="28"/>
      <c r="Y23" s="7"/>
    </row>
    <row r="24" spans="1:25" ht="21.75" customHeight="1" x14ac:dyDescent="0.25">
      <c r="A24" s="23"/>
      <c r="B24" s="24" t="s">
        <v>15</v>
      </c>
      <c r="C24" s="126" t="s">
        <v>37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35"/>
      <c r="U24" s="35"/>
      <c r="V24" s="35"/>
      <c r="W24" s="35"/>
      <c r="X24" s="35"/>
      <c r="Y24" s="7"/>
    </row>
    <row r="25" spans="1:25" ht="37.5" customHeight="1" x14ac:dyDescent="0.25">
      <c r="A25" s="23"/>
      <c r="B25" s="24">
        <v>1</v>
      </c>
      <c r="C25" s="127" t="s">
        <v>54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35"/>
      <c r="U25" s="35"/>
      <c r="V25" s="35"/>
      <c r="W25" s="35"/>
      <c r="X25" s="35"/>
      <c r="Y25" s="7"/>
    </row>
    <row r="26" spans="1:25" ht="11.2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7"/>
    </row>
    <row r="27" spans="1:25" ht="23.25" customHeight="1" x14ac:dyDescent="0.25">
      <c r="A27" s="22" t="s">
        <v>44</v>
      </c>
      <c r="B27" s="26" t="s">
        <v>39</v>
      </c>
      <c r="C27" s="26"/>
      <c r="D27" s="26"/>
      <c r="E27" s="27" t="s">
        <v>55</v>
      </c>
      <c r="F27" s="27" t="s">
        <v>38</v>
      </c>
      <c r="G27" s="27"/>
      <c r="H27" s="27"/>
      <c r="I27" s="27"/>
      <c r="J27" s="85"/>
      <c r="K27" s="27"/>
      <c r="L27" s="27"/>
      <c r="M27" s="27"/>
      <c r="N27" s="27"/>
      <c r="O27" s="27"/>
      <c r="P27" s="27"/>
      <c r="Q27" s="27"/>
      <c r="R27" s="86"/>
      <c r="S27" s="86"/>
      <c r="T27" s="86"/>
      <c r="U27" s="86"/>
      <c r="V27" s="84"/>
      <c r="W27" s="28"/>
      <c r="X27" s="28"/>
      <c r="Y27" s="7"/>
    </row>
    <row r="28" spans="1:25" ht="18.75" customHeight="1" x14ac:dyDescent="0.25">
      <c r="A28" s="22"/>
      <c r="B28" s="26"/>
      <c r="C28" s="26"/>
      <c r="D28" s="26"/>
      <c r="E28" s="36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84"/>
      <c r="S28" s="84"/>
      <c r="T28" s="84"/>
      <c r="U28" s="84"/>
      <c r="V28" s="84"/>
      <c r="W28" s="28"/>
      <c r="X28" s="28"/>
      <c r="Y28" s="7"/>
    </row>
    <row r="29" spans="1:25" ht="15.75" customHeight="1" x14ac:dyDescent="0.25">
      <c r="A29" s="29" t="s">
        <v>13</v>
      </c>
      <c r="B29" s="3" t="s">
        <v>41</v>
      </c>
      <c r="C29" s="8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6"/>
      <c r="R29" s="36"/>
      <c r="S29" s="36"/>
      <c r="T29" s="84"/>
      <c r="U29" s="84"/>
      <c r="V29" s="84"/>
      <c r="W29" s="28"/>
      <c r="X29" s="28"/>
      <c r="Y29" s="7"/>
    </row>
    <row r="30" spans="1:25" ht="15.75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84"/>
      <c r="U30" s="84"/>
      <c r="V30" s="84"/>
      <c r="W30" s="28"/>
      <c r="X30" s="28"/>
      <c r="Y30" s="7"/>
    </row>
    <row r="31" spans="1:25" ht="19.5" customHeight="1" x14ac:dyDescent="0.25">
      <c r="A31" s="23"/>
      <c r="B31" s="24" t="s">
        <v>15</v>
      </c>
      <c r="C31" s="126" t="s">
        <v>42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35"/>
      <c r="U31" s="35"/>
      <c r="V31" s="35"/>
      <c r="W31" s="35"/>
      <c r="X31" s="35"/>
      <c r="Y31" s="7"/>
    </row>
    <row r="32" spans="1:25" ht="18.75" customHeight="1" x14ac:dyDescent="0.25">
      <c r="A32" s="30"/>
      <c r="B32" s="24">
        <v>1</v>
      </c>
      <c r="C32" s="127" t="s">
        <v>84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35"/>
      <c r="U32" s="35"/>
      <c r="V32" s="35"/>
      <c r="W32" s="35"/>
      <c r="X32" s="35"/>
      <c r="Y32" s="7"/>
    </row>
    <row r="33" spans="1:26" ht="15.75" x14ac:dyDescent="0.25">
      <c r="A33" s="16"/>
      <c r="B33" s="3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6" ht="15.75" x14ac:dyDescent="0.25">
      <c r="A34" s="17" t="s">
        <v>16</v>
      </c>
      <c r="B34" s="16" t="s">
        <v>46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6" ht="15.75" x14ac:dyDescent="0.25">
      <c r="A35" s="16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6" ht="15.75" x14ac:dyDescent="0.25">
      <c r="A36" s="16"/>
      <c r="B36" s="3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 t="s">
        <v>35</v>
      </c>
    </row>
    <row r="37" spans="1:26" ht="31.5" customHeight="1" x14ac:dyDescent="0.25">
      <c r="A37" s="123" t="s">
        <v>15</v>
      </c>
      <c r="B37" s="134" t="s">
        <v>81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6"/>
      <c r="M37" s="117" t="s">
        <v>11</v>
      </c>
      <c r="N37" s="118"/>
      <c r="O37" s="118"/>
      <c r="P37" s="119"/>
      <c r="Q37" s="117" t="s">
        <v>45</v>
      </c>
      <c r="R37" s="118"/>
      <c r="S37" s="119"/>
      <c r="T37" s="117" t="s">
        <v>12</v>
      </c>
      <c r="U37" s="118"/>
      <c r="V37" s="119"/>
      <c r="W37" s="48"/>
      <c r="X37" s="47"/>
      <c r="Y37" s="47"/>
      <c r="Z37" s="47"/>
    </row>
    <row r="38" spans="1:26" ht="36.75" customHeight="1" x14ac:dyDescent="0.25">
      <c r="A38" s="124"/>
      <c r="B38" s="137"/>
      <c r="C38" s="138"/>
      <c r="D38" s="138"/>
      <c r="E38" s="138"/>
      <c r="F38" s="138"/>
      <c r="G38" s="138"/>
      <c r="H38" s="138"/>
      <c r="I38" s="138"/>
      <c r="J38" s="138"/>
      <c r="K38" s="138"/>
      <c r="L38" s="139"/>
      <c r="M38" s="53" t="s">
        <v>8</v>
      </c>
      <c r="N38" s="53" t="s">
        <v>9</v>
      </c>
      <c r="O38" s="53"/>
      <c r="P38" s="53" t="s">
        <v>10</v>
      </c>
      <c r="Q38" s="53" t="s">
        <v>8</v>
      </c>
      <c r="R38" s="76" t="s">
        <v>9</v>
      </c>
      <c r="S38" s="53" t="s">
        <v>10</v>
      </c>
      <c r="T38" s="82" t="s">
        <v>8</v>
      </c>
      <c r="U38" s="53" t="s">
        <v>9</v>
      </c>
      <c r="V38" s="53" t="s">
        <v>10</v>
      </c>
      <c r="W38" s="48"/>
      <c r="X38" s="47"/>
      <c r="Y38" s="47"/>
      <c r="Z38" s="47"/>
    </row>
    <row r="39" spans="1:26" ht="15.75" x14ac:dyDescent="0.25">
      <c r="A39" s="77">
        <v>1</v>
      </c>
      <c r="B39" s="101">
        <v>2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53">
        <v>3</v>
      </c>
      <c r="N39" s="53">
        <v>4</v>
      </c>
      <c r="O39" s="53"/>
      <c r="P39" s="53">
        <v>5</v>
      </c>
      <c r="Q39" s="53">
        <v>6</v>
      </c>
      <c r="R39" s="76">
        <v>7</v>
      </c>
      <c r="S39" s="76">
        <v>8</v>
      </c>
      <c r="T39" s="53">
        <v>9</v>
      </c>
      <c r="U39" s="53">
        <v>10</v>
      </c>
      <c r="V39" s="53">
        <v>11</v>
      </c>
      <c r="W39" s="50"/>
      <c r="X39" s="47"/>
      <c r="Y39" s="47"/>
      <c r="Z39" s="47"/>
    </row>
    <row r="40" spans="1:26" ht="31.5" customHeight="1" x14ac:dyDescent="0.25">
      <c r="A40" s="40"/>
      <c r="B40" s="129" t="s">
        <v>83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83">
        <f>M65</f>
        <v>2000000</v>
      </c>
      <c r="N40" s="153">
        <f>N65</f>
        <v>0</v>
      </c>
      <c r="O40" s="153"/>
      <c r="P40" s="60">
        <f>M40+N40</f>
        <v>2000000</v>
      </c>
      <c r="Q40" s="60">
        <f>Q54</f>
        <v>197722.52000000002</v>
      </c>
      <c r="R40" s="60">
        <f>R65</f>
        <v>0</v>
      </c>
      <c r="S40" s="60">
        <f>Q40+R40</f>
        <v>197722.52000000002</v>
      </c>
      <c r="T40" s="60">
        <f>Q40-M40</f>
        <v>-1802277.48</v>
      </c>
      <c r="U40" s="60">
        <f>R40-N40</f>
        <v>0</v>
      </c>
      <c r="V40" s="60">
        <f>S40-P40</f>
        <v>-1802277.48</v>
      </c>
      <c r="W40" s="48"/>
      <c r="X40" s="47"/>
      <c r="Y40" s="47"/>
      <c r="Z40" s="47"/>
    </row>
    <row r="41" spans="1:26" ht="19.5" customHeight="1" x14ac:dyDescent="0.25">
      <c r="A41" s="40"/>
      <c r="B41" s="150" t="s">
        <v>14</v>
      </c>
      <c r="C41" s="151"/>
      <c r="D41" s="151"/>
      <c r="E41" s="151"/>
      <c r="F41" s="151"/>
      <c r="G41" s="151"/>
      <c r="H41" s="151"/>
      <c r="I41" s="151"/>
      <c r="J41" s="151"/>
      <c r="K41" s="151"/>
      <c r="L41" s="152"/>
      <c r="M41" s="60">
        <f t="shared" ref="M41:T41" si="0">M40</f>
        <v>2000000</v>
      </c>
      <c r="N41" s="60">
        <f>N40</f>
        <v>0</v>
      </c>
      <c r="O41" s="60"/>
      <c r="P41" s="60">
        <f t="shared" si="0"/>
        <v>2000000</v>
      </c>
      <c r="Q41" s="60">
        <f t="shared" si="0"/>
        <v>197722.52000000002</v>
      </c>
      <c r="R41" s="60">
        <f>R40</f>
        <v>0</v>
      </c>
      <c r="S41" s="60">
        <f t="shared" si="0"/>
        <v>197722.52000000002</v>
      </c>
      <c r="T41" s="60">
        <f t="shared" si="0"/>
        <v>-1802277.48</v>
      </c>
      <c r="U41" s="60">
        <f>U40</f>
        <v>0</v>
      </c>
      <c r="V41" s="60">
        <f>S41-P41</f>
        <v>-1802277.48</v>
      </c>
      <c r="W41" s="47"/>
      <c r="X41" s="98">
        <f>S41/P41*100</f>
        <v>9.8861260000000009</v>
      </c>
      <c r="Y41" s="47"/>
      <c r="Z41" s="47"/>
    </row>
    <row r="42" spans="1:26" ht="19.5" customHeight="1" x14ac:dyDescent="0.25">
      <c r="A42" s="7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7"/>
      <c r="Y42" s="47"/>
      <c r="Z42" s="47"/>
    </row>
    <row r="43" spans="1:26" ht="19.5" customHeight="1" x14ac:dyDescent="0.25">
      <c r="A43" s="51" t="s">
        <v>66</v>
      </c>
      <c r="B43" s="79"/>
      <c r="C43" s="52"/>
      <c r="D43" s="52"/>
      <c r="E43" s="52"/>
      <c r="F43" s="52"/>
      <c r="G43" s="52"/>
      <c r="H43" s="52"/>
      <c r="I43" s="80"/>
      <c r="J43" s="80"/>
      <c r="K43" s="80"/>
      <c r="L43" s="80"/>
      <c r="M43" s="80"/>
      <c r="N43" s="80"/>
      <c r="O43" s="80"/>
      <c r="P43" s="80"/>
      <c r="Q43" s="44"/>
      <c r="R43" s="44"/>
      <c r="S43" s="44"/>
      <c r="T43" s="44"/>
      <c r="U43" s="44"/>
      <c r="V43" s="44"/>
      <c r="W43" s="47"/>
      <c r="X43" s="47"/>
      <c r="Y43" s="47"/>
      <c r="Z43" s="47"/>
    </row>
    <row r="44" spans="1:26" ht="19.5" customHeight="1" x14ac:dyDescent="0.25">
      <c r="A44" s="16"/>
      <c r="B44" s="79"/>
      <c r="C44" s="52"/>
      <c r="D44" s="52"/>
      <c r="E44" s="52"/>
      <c r="F44" s="52"/>
      <c r="G44" s="52"/>
      <c r="H44" s="52"/>
      <c r="I44" s="80"/>
      <c r="J44" s="80"/>
      <c r="K44" s="80"/>
      <c r="L44" s="80"/>
      <c r="M44" s="80"/>
      <c r="N44" s="80"/>
      <c r="O44" s="80"/>
      <c r="P44" s="80"/>
      <c r="Q44" s="44"/>
      <c r="R44" s="44"/>
      <c r="S44" s="44"/>
      <c r="T44" s="44"/>
      <c r="U44" s="44"/>
      <c r="V44" s="44"/>
      <c r="W44" s="47"/>
      <c r="X44" s="47"/>
      <c r="Y44" s="47"/>
      <c r="Z44" s="47"/>
    </row>
    <row r="45" spans="1:26" ht="19.5" customHeight="1" x14ac:dyDescent="0.25">
      <c r="A45" s="16"/>
      <c r="B45" s="53" t="s">
        <v>15</v>
      </c>
      <c r="C45" s="101" t="s">
        <v>67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47"/>
      <c r="X45" s="47"/>
      <c r="Y45" s="47"/>
      <c r="Z45" s="47"/>
    </row>
    <row r="46" spans="1:26" ht="19.5" customHeight="1" x14ac:dyDescent="0.25">
      <c r="A46" s="16"/>
      <c r="B46" s="53">
        <v>1</v>
      </c>
      <c r="C46" s="101">
        <v>2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47"/>
      <c r="X46" s="47"/>
      <c r="Y46" s="47"/>
      <c r="Z46" s="47"/>
    </row>
    <row r="47" spans="1:26" ht="37.5" customHeight="1" x14ac:dyDescent="0.25">
      <c r="A47" s="16"/>
      <c r="B47" s="81">
        <v>1</v>
      </c>
      <c r="C47" s="162" t="s">
        <v>119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4"/>
      <c r="W47" s="47"/>
      <c r="X47" s="47"/>
      <c r="Y47" s="47"/>
      <c r="Z47" s="47"/>
    </row>
    <row r="48" spans="1:26" ht="8.25" customHeight="1" x14ac:dyDescent="0.25">
      <c r="A48" s="7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7"/>
      <c r="X48" s="47"/>
      <c r="Y48" s="47"/>
      <c r="Z48" s="47"/>
    </row>
    <row r="49" spans="1:26" ht="15.75" x14ac:dyDescent="0.25">
      <c r="A49" s="17" t="s">
        <v>40</v>
      </c>
      <c r="B49" s="3" t="s">
        <v>47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47"/>
      <c r="X49" s="47"/>
      <c r="Y49" s="47"/>
      <c r="Z49" s="47"/>
    </row>
    <row r="50" spans="1:26" ht="15.75" x14ac:dyDescent="0.25">
      <c r="B50" s="3"/>
      <c r="V50" s="4" t="s">
        <v>35</v>
      </c>
      <c r="W50" s="47"/>
      <c r="X50" s="47"/>
      <c r="Y50" s="47"/>
      <c r="Z50" s="47"/>
    </row>
    <row r="51" spans="1:26" ht="30.75" customHeight="1" x14ac:dyDescent="0.25">
      <c r="A51" s="101" t="s">
        <v>15</v>
      </c>
      <c r="B51" s="101" t="s">
        <v>17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17" t="s">
        <v>11</v>
      </c>
      <c r="N51" s="118"/>
      <c r="O51" s="118"/>
      <c r="P51" s="119"/>
      <c r="Q51" s="117" t="s">
        <v>45</v>
      </c>
      <c r="R51" s="118"/>
      <c r="S51" s="119"/>
      <c r="T51" s="117" t="s">
        <v>12</v>
      </c>
      <c r="U51" s="118"/>
      <c r="V51" s="119"/>
      <c r="W51" s="47"/>
      <c r="X51" s="47"/>
      <c r="Y51" s="47"/>
      <c r="Z51" s="47"/>
    </row>
    <row r="52" spans="1:26" ht="33" customHeigh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53" t="s">
        <v>8</v>
      </c>
      <c r="N52" s="53" t="s">
        <v>9</v>
      </c>
      <c r="O52" s="53"/>
      <c r="P52" s="53" t="s">
        <v>10</v>
      </c>
      <c r="Q52" s="53" t="s">
        <v>8</v>
      </c>
      <c r="R52" s="76" t="s">
        <v>9</v>
      </c>
      <c r="S52" s="53" t="s">
        <v>10</v>
      </c>
      <c r="T52" s="53" t="s">
        <v>8</v>
      </c>
      <c r="U52" s="53" t="s">
        <v>9</v>
      </c>
      <c r="V52" s="53" t="s">
        <v>10</v>
      </c>
    </row>
    <row r="53" spans="1:26" ht="18" customHeight="1" x14ac:dyDescent="0.25">
      <c r="A53" s="77">
        <v>1</v>
      </c>
      <c r="B53" s="101">
        <v>2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53">
        <v>3</v>
      </c>
      <c r="N53" s="53">
        <v>4</v>
      </c>
      <c r="O53" s="53"/>
      <c r="P53" s="53">
        <v>5</v>
      </c>
      <c r="Q53" s="53">
        <v>6</v>
      </c>
      <c r="R53" s="76">
        <v>7</v>
      </c>
      <c r="S53" s="76">
        <v>8</v>
      </c>
      <c r="T53" s="53">
        <v>9</v>
      </c>
      <c r="U53" s="53">
        <v>10</v>
      </c>
      <c r="V53" s="53">
        <v>11</v>
      </c>
    </row>
    <row r="54" spans="1:26" ht="69" customHeight="1" x14ac:dyDescent="0.25">
      <c r="A54" s="40"/>
      <c r="B54" s="102" t="s">
        <v>99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4"/>
      <c r="M54" s="38">
        <f>M40</f>
        <v>2000000</v>
      </c>
      <c r="N54" s="60">
        <f>N40</f>
        <v>0</v>
      </c>
      <c r="O54" s="60"/>
      <c r="P54" s="60">
        <f>N54+M54</f>
        <v>2000000</v>
      </c>
      <c r="Q54" s="60">
        <f>Q65</f>
        <v>197722.52000000002</v>
      </c>
      <c r="R54" s="60">
        <f>R40</f>
        <v>0</v>
      </c>
      <c r="S54" s="60">
        <f>Q54+R54</f>
        <v>197722.52000000002</v>
      </c>
      <c r="T54" s="60">
        <f>Q54-M54</f>
        <v>-1802277.48</v>
      </c>
      <c r="U54" s="60">
        <f>R54-N54</f>
        <v>0</v>
      </c>
      <c r="V54" s="60">
        <f>S54-P54</f>
        <v>-1802277.48</v>
      </c>
    </row>
    <row r="55" spans="1:26" s="12" customFormat="1" ht="21.75" customHeight="1" x14ac:dyDescent="0.25">
      <c r="A55" s="78"/>
      <c r="B55" s="120" t="s">
        <v>14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2"/>
      <c r="M55" s="38">
        <f>M54</f>
        <v>2000000</v>
      </c>
      <c r="N55" s="60">
        <f>N54</f>
        <v>0</v>
      </c>
      <c r="O55" s="60"/>
      <c r="P55" s="60">
        <f>SUM(P54:P54)</f>
        <v>2000000</v>
      </c>
      <c r="Q55" s="60">
        <f>Q54</f>
        <v>197722.52000000002</v>
      </c>
      <c r="R55" s="60">
        <f>R54</f>
        <v>0</v>
      </c>
      <c r="S55" s="60">
        <f>SUM(S54:S54)</f>
        <v>197722.52000000002</v>
      </c>
      <c r="T55" s="60">
        <f>Q55-M55</f>
        <v>-1802277.48</v>
      </c>
      <c r="U55" s="60">
        <f>U54</f>
        <v>0</v>
      </c>
      <c r="V55" s="60">
        <f>S55-P55</f>
        <v>-1802277.48</v>
      </c>
      <c r="X55" s="97">
        <f>Q55/M55*100</f>
        <v>9.8861260000000009</v>
      </c>
    </row>
    <row r="57" spans="1:26" ht="15.75" x14ac:dyDescent="0.25">
      <c r="A57" s="32" t="s">
        <v>48</v>
      </c>
      <c r="B57" s="33" t="s">
        <v>49</v>
      </c>
    </row>
    <row r="58" spans="1:26" ht="15.75" x14ac:dyDescent="0.25">
      <c r="A58" s="106" t="s">
        <v>65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1:26" ht="12" customHeight="1" x14ac:dyDescent="0.25">
      <c r="B59" s="3"/>
    </row>
    <row r="60" spans="1:26" ht="45.75" customHeight="1" x14ac:dyDescent="0.25">
      <c r="A60" s="107" t="s">
        <v>15</v>
      </c>
      <c r="B60" s="107" t="s">
        <v>20</v>
      </c>
      <c r="C60" s="107"/>
      <c r="D60" s="107"/>
      <c r="E60" s="107"/>
      <c r="F60" s="107"/>
      <c r="G60" s="107"/>
      <c r="H60" s="107"/>
      <c r="I60" s="107"/>
      <c r="J60" s="107"/>
      <c r="K60" s="107" t="s">
        <v>18</v>
      </c>
      <c r="L60" s="107" t="s">
        <v>19</v>
      </c>
      <c r="M60" s="107" t="s">
        <v>11</v>
      </c>
      <c r="N60" s="107"/>
      <c r="O60" s="107"/>
      <c r="P60" s="107"/>
      <c r="Q60" s="107" t="s">
        <v>50</v>
      </c>
      <c r="R60" s="107"/>
      <c r="S60" s="107"/>
      <c r="T60" s="107" t="s">
        <v>12</v>
      </c>
      <c r="U60" s="107"/>
      <c r="V60" s="107"/>
    </row>
    <row r="61" spans="1:26" ht="36" customHeight="1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6" t="s">
        <v>8</v>
      </c>
      <c r="N61" s="6" t="s">
        <v>9</v>
      </c>
      <c r="O61" s="6"/>
      <c r="P61" s="6" t="s">
        <v>10</v>
      </c>
      <c r="Q61" s="6" t="s">
        <v>8</v>
      </c>
      <c r="R61" s="6" t="s">
        <v>9</v>
      </c>
      <c r="S61" s="6" t="s">
        <v>10</v>
      </c>
      <c r="T61" s="6" t="s">
        <v>8</v>
      </c>
      <c r="U61" s="6" t="s">
        <v>9</v>
      </c>
      <c r="V61" s="6" t="s">
        <v>10</v>
      </c>
    </row>
    <row r="62" spans="1:26" ht="15.75" customHeight="1" x14ac:dyDescent="0.25">
      <c r="A62" s="6">
        <v>1</v>
      </c>
      <c r="B62" s="107">
        <v>2</v>
      </c>
      <c r="C62" s="107"/>
      <c r="D62" s="107"/>
      <c r="E62" s="107"/>
      <c r="F62" s="107"/>
      <c r="G62" s="107"/>
      <c r="H62" s="107"/>
      <c r="I62" s="107"/>
      <c r="J62" s="107"/>
      <c r="K62" s="6">
        <v>3</v>
      </c>
      <c r="L62" s="6">
        <v>4</v>
      </c>
      <c r="M62" s="6">
        <v>5</v>
      </c>
      <c r="N62" s="6">
        <v>6</v>
      </c>
      <c r="O62" s="6"/>
      <c r="P62" s="6">
        <v>7</v>
      </c>
      <c r="Q62" s="6">
        <v>8</v>
      </c>
      <c r="R62" s="6">
        <v>9</v>
      </c>
      <c r="S62" s="6">
        <v>10</v>
      </c>
      <c r="T62" s="6">
        <v>11</v>
      </c>
      <c r="U62" s="6">
        <v>12</v>
      </c>
      <c r="V62" s="6">
        <v>13</v>
      </c>
    </row>
    <row r="63" spans="1:26" ht="21" customHeight="1" x14ac:dyDescent="0.25">
      <c r="A63" s="40"/>
      <c r="B63" s="168" t="s">
        <v>62</v>
      </c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40"/>
      <c r="R63" s="40"/>
      <c r="S63" s="40"/>
      <c r="T63" s="40"/>
      <c r="U63" s="40"/>
      <c r="V63" s="40"/>
    </row>
    <row r="64" spans="1:26" ht="21.75" customHeight="1" x14ac:dyDescent="0.25">
      <c r="A64" s="39"/>
      <c r="B64" s="109" t="s">
        <v>23</v>
      </c>
      <c r="C64" s="109"/>
      <c r="D64" s="109"/>
      <c r="E64" s="109"/>
      <c r="F64" s="109"/>
      <c r="G64" s="109"/>
      <c r="H64" s="109"/>
      <c r="I64" s="109"/>
      <c r="J64" s="109"/>
      <c r="K64" s="11"/>
      <c r="L64" s="11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spans="1:43" ht="33" customHeight="1" x14ac:dyDescent="0.25">
      <c r="A65" s="39">
        <v>1</v>
      </c>
      <c r="B65" s="167" t="s">
        <v>96</v>
      </c>
      <c r="C65" s="167"/>
      <c r="D65" s="167"/>
      <c r="E65" s="167"/>
      <c r="F65" s="167"/>
      <c r="G65" s="167"/>
      <c r="H65" s="167"/>
      <c r="I65" s="167"/>
      <c r="J65" s="167"/>
      <c r="K65" s="15" t="s">
        <v>74</v>
      </c>
      <c r="L65" s="15" t="s">
        <v>97</v>
      </c>
      <c r="M65" s="43">
        <f>M66</f>
        <v>2000000</v>
      </c>
      <c r="N65" s="38"/>
      <c r="O65" s="37"/>
      <c r="P65" s="38">
        <f>M65+N65</f>
        <v>2000000</v>
      </c>
      <c r="Q65" s="43">
        <f>Q67</f>
        <v>197722.52000000002</v>
      </c>
      <c r="R65" s="43"/>
      <c r="S65" s="38">
        <f>Q65+R65</f>
        <v>197722.52000000002</v>
      </c>
      <c r="T65" s="38">
        <f>Q65-M65</f>
        <v>-1802277.48</v>
      </c>
      <c r="U65" s="38"/>
      <c r="V65" s="38">
        <f>T65</f>
        <v>-1802277.48</v>
      </c>
      <c r="X65" s="49">
        <f>Q65/M65*100</f>
        <v>9.8861260000000009</v>
      </c>
    </row>
    <row r="66" spans="1:43" ht="34.5" customHeight="1" x14ac:dyDescent="0.25">
      <c r="A66" s="39"/>
      <c r="B66" s="158" t="s">
        <v>91</v>
      </c>
      <c r="C66" s="158"/>
      <c r="D66" s="158"/>
      <c r="E66" s="158"/>
      <c r="F66" s="158"/>
      <c r="G66" s="158"/>
      <c r="H66" s="158"/>
      <c r="I66" s="158"/>
      <c r="J66" s="158"/>
      <c r="K66" s="15" t="s">
        <v>74</v>
      </c>
      <c r="L66" s="15" t="s">
        <v>93</v>
      </c>
      <c r="M66" s="38">
        <f>2000000</f>
        <v>2000000</v>
      </c>
      <c r="N66" s="38"/>
      <c r="O66" s="38"/>
      <c r="P66" s="38">
        <f>M66</f>
        <v>2000000</v>
      </c>
      <c r="Q66" s="43">
        <f>Q67</f>
        <v>197722.52000000002</v>
      </c>
      <c r="R66" s="43"/>
      <c r="S66" s="38">
        <f>Q66</f>
        <v>197722.52000000002</v>
      </c>
      <c r="T66" s="38">
        <f>Q66-M66</f>
        <v>-1802277.48</v>
      </c>
      <c r="U66" s="38"/>
      <c r="V66" s="38">
        <f>T66</f>
        <v>-1802277.48</v>
      </c>
      <c r="W66" s="7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7"/>
    </row>
    <row r="67" spans="1:43" ht="23.25" customHeight="1" x14ac:dyDescent="0.25">
      <c r="A67" s="66">
        <f t="shared" ref="A67:A73" si="1">A66+1</f>
        <v>1</v>
      </c>
      <c r="B67" s="169" t="s">
        <v>92</v>
      </c>
      <c r="C67" s="169"/>
      <c r="D67" s="169"/>
      <c r="E67" s="169"/>
      <c r="F67" s="169"/>
      <c r="G67" s="169"/>
      <c r="H67" s="169"/>
      <c r="I67" s="169"/>
      <c r="J67" s="169"/>
      <c r="K67" s="75" t="s">
        <v>74</v>
      </c>
      <c r="L67" s="15"/>
      <c r="M67" s="38"/>
      <c r="N67" s="38"/>
      <c r="O67" s="38"/>
      <c r="P67" s="38"/>
      <c r="Q67" s="74">
        <f>SUM(Q68:Q73)</f>
        <v>197722.52000000002</v>
      </c>
      <c r="R67" s="43"/>
      <c r="S67" s="38"/>
      <c r="T67" s="38"/>
      <c r="U67" s="38"/>
      <c r="V67" s="38"/>
      <c r="W67" s="7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7"/>
    </row>
    <row r="68" spans="1:43" ht="18.95" customHeight="1" x14ac:dyDescent="0.25">
      <c r="A68" s="39">
        <f t="shared" si="1"/>
        <v>2</v>
      </c>
      <c r="B68" s="158" t="s">
        <v>100</v>
      </c>
      <c r="C68" s="158"/>
      <c r="D68" s="158"/>
      <c r="E68" s="158"/>
      <c r="F68" s="158"/>
      <c r="G68" s="158"/>
      <c r="H68" s="158"/>
      <c r="I68" s="158"/>
      <c r="J68" s="158"/>
      <c r="K68" s="15" t="s">
        <v>74</v>
      </c>
      <c r="L68" s="15" t="s">
        <v>93</v>
      </c>
      <c r="M68" s="38"/>
      <c r="N68" s="38"/>
      <c r="O68" s="38"/>
      <c r="P68" s="38"/>
      <c r="Q68" s="43">
        <v>45540</v>
      </c>
      <c r="R68" s="43"/>
      <c r="S68" s="38"/>
      <c r="T68" s="38"/>
      <c r="U68" s="38"/>
      <c r="V68" s="38"/>
      <c r="W68" s="7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7"/>
    </row>
    <row r="69" spans="1:43" ht="18.95" customHeight="1" x14ac:dyDescent="0.25">
      <c r="A69" s="39">
        <f t="shared" si="1"/>
        <v>3</v>
      </c>
      <c r="B69" s="161" t="s">
        <v>101</v>
      </c>
      <c r="C69" s="161"/>
      <c r="D69" s="161"/>
      <c r="E69" s="161"/>
      <c r="F69" s="161"/>
      <c r="G69" s="161"/>
      <c r="H69" s="161"/>
      <c r="I69" s="161"/>
      <c r="J69" s="161"/>
      <c r="K69" s="15" t="s">
        <v>74</v>
      </c>
      <c r="L69" s="15" t="s">
        <v>93</v>
      </c>
      <c r="M69" s="38"/>
      <c r="N69" s="38"/>
      <c r="O69" s="38"/>
      <c r="P69" s="38"/>
      <c r="Q69" s="43">
        <v>3648.48</v>
      </c>
      <c r="R69" s="43"/>
      <c r="S69" s="38"/>
      <c r="T69" s="38"/>
      <c r="U69" s="38"/>
      <c r="V69" s="38"/>
      <c r="W69" s="7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7"/>
    </row>
    <row r="70" spans="1:43" ht="18.95" customHeight="1" x14ac:dyDescent="0.25">
      <c r="A70" s="39">
        <f t="shared" si="1"/>
        <v>4</v>
      </c>
      <c r="B70" s="158" t="s">
        <v>102</v>
      </c>
      <c r="C70" s="158"/>
      <c r="D70" s="158"/>
      <c r="E70" s="158"/>
      <c r="F70" s="158"/>
      <c r="G70" s="158"/>
      <c r="H70" s="158"/>
      <c r="I70" s="158"/>
      <c r="J70" s="158"/>
      <c r="K70" s="15" t="s">
        <v>74</v>
      </c>
      <c r="L70" s="15" t="s">
        <v>93</v>
      </c>
      <c r="M70" s="38"/>
      <c r="N70" s="38"/>
      <c r="O70" s="38"/>
      <c r="P70" s="38"/>
      <c r="Q70" s="43">
        <v>425.62</v>
      </c>
      <c r="R70" s="43"/>
      <c r="S70" s="38"/>
      <c r="T70" s="38"/>
      <c r="U70" s="38"/>
      <c r="V70" s="38"/>
      <c r="W70" s="7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7"/>
    </row>
    <row r="71" spans="1:43" ht="18.95" customHeight="1" x14ac:dyDescent="0.25">
      <c r="A71" s="39">
        <f t="shared" si="1"/>
        <v>5</v>
      </c>
      <c r="B71" s="158" t="s">
        <v>103</v>
      </c>
      <c r="C71" s="158"/>
      <c r="D71" s="158"/>
      <c r="E71" s="158"/>
      <c r="F71" s="158"/>
      <c r="G71" s="158"/>
      <c r="H71" s="158"/>
      <c r="I71" s="158"/>
      <c r="J71" s="158"/>
      <c r="K71" s="15" t="s">
        <v>74</v>
      </c>
      <c r="L71" s="15" t="s">
        <v>93</v>
      </c>
      <c r="M71" s="38"/>
      <c r="N71" s="38"/>
      <c r="O71" s="38"/>
      <c r="P71" s="38"/>
      <c r="Q71" s="43">
        <v>2572.42</v>
      </c>
      <c r="R71" s="43"/>
      <c r="S71" s="38"/>
      <c r="T71" s="38"/>
      <c r="U71" s="38"/>
      <c r="V71" s="38"/>
      <c r="W71" s="7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7"/>
    </row>
    <row r="72" spans="1:43" ht="18.95" customHeight="1" x14ac:dyDescent="0.25">
      <c r="A72" s="39">
        <f t="shared" si="1"/>
        <v>6</v>
      </c>
      <c r="B72" s="158" t="s">
        <v>104</v>
      </c>
      <c r="C72" s="158"/>
      <c r="D72" s="158"/>
      <c r="E72" s="158"/>
      <c r="F72" s="158"/>
      <c r="G72" s="158"/>
      <c r="H72" s="158"/>
      <c r="I72" s="158"/>
      <c r="J72" s="158"/>
      <c r="K72" s="15" t="s">
        <v>74</v>
      </c>
      <c r="L72" s="15" t="s">
        <v>93</v>
      </c>
      <c r="M72" s="38"/>
      <c r="N72" s="38"/>
      <c r="O72" s="38"/>
      <c r="P72" s="38"/>
      <c r="Q72" s="43">
        <v>49536</v>
      </c>
      <c r="R72" s="43"/>
      <c r="S72" s="38"/>
      <c r="T72" s="38"/>
      <c r="U72" s="38"/>
      <c r="V72" s="38"/>
      <c r="W72" s="7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7"/>
    </row>
    <row r="73" spans="1:43" ht="18.95" customHeight="1" x14ac:dyDescent="0.25">
      <c r="A73" s="39">
        <f t="shared" si="1"/>
        <v>7</v>
      </c>
      <c r="B73" s="158" t="s">
        <v>105</v>
      </c>
      <c r="C73" s="158"/>
      <c r="D73" s="158"/>
      <c r="E73" s="158"/>
      <c r="F73" s="158"/>
      <c r="G73" s="158"/>
      <c r="H73" s="158"/>
      <c r="I73" s="158"/>
      <c r="J73" s="158"/>
      <c r="K73" s="15" t="s">
        <v>74</v>
      </c>
      <c r="L73" s="15" t="s">
        <v>93</v>
      </c>
      <c r="M73" s="38"/>
      <c r="N73" s="38"/>
      <c r="O73" s="38"/>
      <c r="P73" s="38"/>
      <c r="Q73" s="43">
        <v>96000</v>
      </c>
      <c r="R73" s="43"/>
      <c r="S73" s="38"/>
      <c r="T73" s="38"/>
      <c r="U73" s="38"/>
      <c r="V73" s="38"/>
      <c r="W73" s="7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7"/>
    </row>
    <row r="74" spans="1:43" ht="20.25" customHeight="1" x14ac:dyDescent="0.25">
      <c r="A74" s="41"/>
      <c r="B74" s="165" t="s">
        <v>56</v>
      </c>
      <c r="C74" s="165"/>
      <c r="D74" s="165"/>
      <c r="E74" s="165"/>
      <c r="F74" s="165"/>
      <c r="G74" s="165"/>
      <c r="H74" s="165"/>
      <c r="I74" s="165"/>
      <c r="J74" s="165"/>
      <c r="K74" s="15"/>
      <c r="L74" s="15"/>
      <c r="M74" s="43"/>
      <c r="N74" s="37"/>
      <c r="O74" s="37"/>
      <c r="P74" s="37"/>
      <c r="Q74" s="37"/>
      <c r="R74" s="37"/>
      <c r="S74" s="37"/>
      <c r="T74" s="38"/>
      <c r="U74" s="38"/>
      <c r="V74" s="38"/>
      <c r="W74" s="7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7"/>
    </row>
    <row r="75" spans="1:43" ht="20.100000000000001" customHeight="1" x14ac:dyDescent="0.25">
      <c r="A75" s="42">
        <v>1</v>
      </c>
      <c r="B75" s="166" t="s">
        <v>107</v>
      </c>
      <c r="C75" s="166" t="s">
        <v>87</v>
      </c>
      <c r="D75" s="166" t="s">
        <v>87</v>
      </c>
      <c r="E75" s="166" t="s">
        <v>87</v>
      </c>
      <c r="F75" s="166" t="s">
        <v>87</v>
      </c>
      <c r="G75" s="166" t="s">
        <v>87</v>
      </c>
      <c r="H75" s="166" t="s">
        <v>87</v>
      </c>
      <c r="I75" s="166" t="s">
        <v>87</v>
      </c>
      <c r="J75" s="166" t="s">
        <v>87</v>
      </c>
      <c r="K75" s="67" t="s">
        <v>108</v>
      </c>
      <c r="L75" s="99" t="s">
        <v>115</v>
      </c>
      <c r="M75" s="67"/>
      <c r="N75" s="37"/>
      <c r="O75" s="37"/>
      <c r="P75" s="63"/>
      <c r="Q75" s="38">
        <v>4.1399999999999997</v>
      </c>
      <c r="R75" s="38"/>
      <c r="S75" s="38">
        <f t="shared" ref="S75:S80" si="2">Q75</f>
        <v>4.1399999999999997</v>
      </c>
      <c r="T75" s="38">
        <f t="shared" ref="T75:T80" si="3">Q75-M75</f>
        <v>4.1399999999999997</v>
      </c>
      <c r="U75" s="38"/>
      <c r="V75" s="38">
        <f t="shared" ref="V75:V80" si="4">T75</f>
        <v>4.1399999999999997</v>
      </c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7"/>
    </row>
    <row r="76" spans="1:43" ht="20.100000000000001" customHeight="1" x14ac:dyDescent="0.25">
      <c r="A76" s="42">
        <f>A75+1</f>
        <v>2</v>
      </c>
      <c r="B76" s="166" t="s">
        <v>106</v>
      </c>
      <c r="C76" s="166" t="s">
        <v>94</v>
      </c>
      <c r="D76" s="166" t="s">
        <v>94</v>
      </c>
      <c r="E76" s="166" t="s">
        <v>94</v>
      </c>
      <c r="F76" s="166" t="s">
        <v>94</v>
      </c>
      <c r="G76" s="166" t="s">
        <v>94</v>
      </c>
      <c r="H76" s="166" t="s">
        <v>94</v>
      </c>
      <c r="I76" s="166" t="s">
        <v>94</v>
      </c>
      <c r="J76" s="166" t="s">
        <v>94</v>
      </c>
      <c r="K76" s="67" t="s">
        <v>70</v>
      </c>
      <c r="L76" s="99"/>
      <c r="M76" s="67"/>
      <c r="N76" s="37"/>
      <c r="O76" s="37"/>
      <c r="P76" s="37"/>
      <c r="Q76" s="37">
        <v>40</v>
      </c>
      <c r="R76" s="37"/>
      <c r="S76" s="37">
        <f t="shared" si="2"/>
        <v>40</v>
      </c>
      <c r="T76" s="37">
        <f t="shared" si="3"/>
        <v>40</v>
      </c>
      <c r="U76" s="37"/>
      <c r="V76" s="37">
        <f t="shared" si="4"/>
        <v>40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7"/>
    </row>
    <row r="77" spans="1:43" ht="34.5" customHeight="1" x14ac:dyDescent="0.25">
      <c r="A77" s="42">
        <f>A76+1</f>
        <v>3</v>
      </c>
      <c r="B77" s="160" t="s">
        <v>110</v>
      </c>
      <c r="C77" s="160" t="s">
        <v>89</v>
      </c>
      <c r="D77" s="160" t="s">
        <v>89</v>
      </c>
      <c r="E77" s="160" t="s">
        <v>89</v>
      </c>
      <c r="F77" s="160" t="s">
        <v>89</v>
      </c>
      <c r="G77" s="160" t="s">
        <v>89</v>
      </c>
      <c r="H77" s="160" t="s">
        <v>89</v>
      </c>
      <c r="I77" s="160" t="s">
        <v>89</v>
      </c>
      <c r="J77" s="160" t="s">
        <v>89</v>
      </c>
      <c r="K77" s="67" t="s">
        <v>69</v>
      </c>
      <c r="L77" s="99" t="s">
        <v>115</v>
      </c>
      <c r="M77" s="67"/>
      <c r="N77" s="37"/>
      <c r="O77" s="37"/>
      <c r="P77" s="37"/>
      <c r="Q77" s="37">
        <v>1000</v>
      </c>
      <c r="R77" s="37"/>
      <c r="S77" s="37">
        <f t="shared" si="2"/>
        <v>1000</v>
      </c>
      <c r="T77" s="37">
        <f t="shared" si="3"/>
        <v>1000</v>
      </c>
      <c r="U77" s="37"/>
      <c r="V77" s="37">
        <f t="shared" si="4"/>
        <v>1000</v>
      </c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7"/>
    </row>
    <row r="78" spans="1:43" ht="20.100000000000001" customHeight="1" x14ac:dyDescent="0.25">
      <c r="A78" s="42">
        <f>A77+1</f>
        <v>4</v>
      </c>
      <c r="B78" s="110" t="s">
        <v>88</v>
      </c>
      <c r="C78" s="110" t="s">
        <v>88</v>
      </c>
      <c r="D78" s="110" t="s">
        <v>88</v>
      </c>
      <c r="E78" s="110" t="s">
        <v>88</v>
      </c>
      <c r="F78" s="110" t="s">
        <v>88</v>
      </c>
      <c r="G78" s="110" t="s">
        <v>88</v>
      </c>
      <c r="H78" s="110" t="s">
        <v>88</v>
      </c>
      <c r="I78" s="110" t="s">
        <v>88</v>
      </c>
      <c r="J78" s="110" t="s">
        <v>88</v>
      </c>
      <c r="K78" s="67" t="s">
        <v>70</v>
      </c>
      <c r="L78" s="99"/>
      <c r="M78" s="67"/>
      <c r="N78" s="38"/>
      <c r="O78" s="38"/>
      <c r="P78" s="37"/>
      <c r="Q78" s="68">
        <v>12</v>
      </c>
      <c r="R78" s="37"/>
      <c r="S78" s="37">
        <f t="shared" si="2"/>
        <v>12</v>
      </c>
      <c r="T78" s="37">
        <f t="shared" si="3"/>
        <v>12</v>
      </c>
      <c r="U78" s="37"/>
      <c r="V78" s="37">
        <f t="shared" si="4"/>
        <v>12</v>
      </c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7"/>
    </row>
    <row r="79" spans="1:43" ht="20.100000000000001" customHeight="1" x14ac:dyDescent="0.25">
      <c r="A79" s="42">
        <f>A78+1</f>
        <v>5</v>
      </c>
      <c r="B79" s="110" t="s">
        <v>68</v>
      </c>
      <c r="C79" s="110" t="s">
        <v>68</v>
      </c>
      <c r="D79" s="110" t="s">
        <v>68</v>
      </c>
      <c r="E79" s="110" t="s">
        <v>68</v>
      </c>
      <c r="F79" s="110" t="s">
        <v>68</v>
      </c>
      <c r="G79" s="110" t="s">
        <v>68</v>
      </c>
      <c r="H79" s="110" t="s">
        <v>68</v>
      </c>
      <c r="I79" s="110" t="s">
        <v>68</v>
      </c>
      <c r="J79" s="110" t="s">
        <v>68</v>
      </c>
      <c r="K79" s="67" t="s">
        <v>60</v>
      </c>
      <c r="L79" s="99" t="s">
        <v>115</v>
      </c>
      <c r="M79" s="69"/>
      <c r="N79" s="70"/>
      <c r="O79" s="70"/>
      <c r="P79" s="70"/>
      <c r="Q79" s="38">
        <v>2400</v>
      </c>
      <c r="R79" s="38"/>
      <c r="S79" s="38">
        <f t="shared" si="2"/>
        <v>2400</v>
      </c>
      <c r="T79" s="38">
        <f t="shared" si="3"/>
        <v>2400</v>
      </c>
      <c r="U79" s="38"/>
      <c r="V79" s="38">
        <f t="shared" si="4"/>
        <v>2400</v>
      </c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7"/>
    </row>
    <row r="80" spans="1:43" ht="20.100000000000001" customHeight="1" x14ac:dyDescent="0.25">
      <c r="A80" s="42">
        <f>A79+1</f>
        <v>6</v>
      </c>
      <c r="B80" s="110" t="s">
        <v>109</v>
      </c>
      <c r="C80" s="110" t="s">
        <v>86</v>
      </c>
      <c r="D80" s="110" t="s">
        <v>86</v>
      </c>
      <c r="E80" s="110" t="s">
        <v>86</v>
      </c>
      <c r="F80" s="110" t="s">
        <v>86</v>
      </c>
      <c r="G80" s="110" t="s">
        <v>86</v>
      </c>
      <c r="H80" s="110" t="s">
        <v>86</v>
      </c>
      <c r="I80" s="110" t="s">
        <v>86</v>
      </c>
      <c r="J80" s="110" t="s">
        <v>86</v>
      </c>
      <c r="K80" s="67" t="s">
        <v>69</v>
      </c>
      <c r="L80" s="99"/>
      <c r="M80" s="69"/>
      <c r="N80" s="70"/>
      <c r="O80" s="70"/>
      <c r="P80" s="70"/>
      <c r="Q80" s="37">
        <v>200</v>
      </c>
      <c r="R80" s="37"/>
      <c r="S80" s="37">
        <f t="shared" si="2"/>
        <v>200</v>
      </c>
      <c r="T80" s="37">
        <f t="shared" si="3"/>
        <v>200</v>
      </c>
      <c r="U80" s="37"/>
      <c r="V80" s="37">
        <f t="shared" si="4"/>
        <v>200</v>
      </c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7"/>
    </row>
    <row r="81" spans="1:43" ht="22.5" customHeight="1" x14ac:dyDescent="0.25">
      <c r="A81" s="39"/>
      <c r="B81" s="109" t="s">
        <v>24</v>
      </c>
      <c r="C81" s="109"/>
      <c r="D81" s="109"/>
      <c r="E81" s="109"/>
      <c r="F81" s="109"/>
      <c r="G81" s="109"/>
      <c r="H81" s="109"/>
      <c r="I81" s="109"/>
      <c r="J81" s="109"/>
      <c r="K81" s="10"/>
      <c r="L81" s="10"/>
      <c r="M81" s="39"/>
      <c r="N81" s="39"/>
      <c r="O81" s="39"/>
      <c r="P81" s="39"/>
      <c r="Q81" s="39"/>
      <c r="R81" s="39"/>
      <c r="S81" s="39"/>
      <c r="T81" s="38"/>
      <c r="U81" s="39"/>
      <c r="V81" s="38"/>
      <c r="X81" s="48"/>
      <c r="Y81" s="48"/>
      <c r="Z81" s="48"/>
      <c r="AA81" s="48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1:43" ht="20.100000000000001" customHeight="1" x14ac:dyDescent="0.25">
      <c r="A82" s="39">
        <v>1</v>
      </c>
      <c r="B82" s="159" t="s">
        <v>112</v>
      </c>
      <c r="C82" s="159"/>
      <c r="D82" s="159"/>
      <c r="E82" s="159"/>
      <c r="F82" s="159"/>
      <c r="G82" s="159"/>
      <c r="H82" s="159"/>
      <c r="I82" s="159"/>
      <c r="J82" s="159"/>
      <c r="K82" s="15" t="s">
        <v>74</v>
      </c>
      <c r="L82" s="15" t="s">
        <v>22</v>
      </c>
      <c r="M82" s="38"/>
      <c r="N82" s="38"/>
      <c r="O82" s="38"/>
      <c r="P82" s="73">
        <f t="shared" ref="P82:P87" si="5">M82</f>
        <v>0</v>
      </c>
      <c r="Q82" s="38">
        <f>Q68/Q75</f>
        <v>11000</v>
      </c>
      <c r="R82" s="38"/>
      <c r="S82" s="38">
        <f t="shared" ref="S82:S87" si="6">Q82</f>
        <v>11000</v>
      </c>
      <c r="T82" s="70">
        <f t="shared" ref="T82:T87" si="7">Q82-M82</f>
        <v>11000</v>
      </c>
      <c r="U82" s="70"/>
      <c r="V82" s="70">
        <f t="shared" ref="V82:V87" si="8">T82</f>
        <v>11000</v>
      </c>
      <c r="X82" s="94"/>
      <c r="Y82" s="94"/>
      <c r="Z82" s="94"/>
      <c r="AA82" s="94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1:43" ht="20.100000000000001" customHeight="1" x14ac:dyDescent="0.25">
      <c r="A83" s="39">
        <f>A82+1</f>
        <v>2</v>
      </c>
      <c r="B83" s="159" t="s">
        <v>111</v>
      </c>
      <c r="C83" s="159"/>
      <c r="D83" s="159"/>
      <c r="E83" s="159"/>
      <c r="F83" s="159"/>
      <c r="G83" s="159"/>
      <c r="H83" s="159"/>
      <c r="I83" s="159"/>
      <c r="J83" s="159"/>
      <c r="K83" s="15" t="s">
        <v>74</v>
      </c>
      <c r="L83" s="15" t="s">
        <v>22</v>
      </c>
      <c r="M83" s="38"/>
      <c r="N83" s="38"/>
      <c r="O83" s="38"/>
      <c r="P83" s="73">
        <f t="shared" si="5"/>
        <v>0</v>
      </c>
      <c r="Q83" s="38">
        <f>Q69/Q76</f>
        <v>91.212000000000003</v>
      </c>
      <c r="R83" s="38"/>
      <c r="S83" s="38">
        <f t="shared" si="6"/>
        <v>91.212000000000003</v>
      </c>
      <c r="T83" s="70">
        <f t="shared" si="7"/>
        <v>91.212000000000003</v>
      </c>
      <c r="U83" s="70"/>
      <c r="V83" s="70">
        <f t="shared" si="8"/>
        <v>91.212000000000003</v>
      </c>
      <c r="X83" s="94"/>
      <c r="Y83" s="94"/>
      <c r="Z83" s="94"/>
      <c r="AA83" s="94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spans="1:43" ht="20.100000000000001" customHeight="1" x14ac:dyDescent="0.25">
      <c r="A84" s="39">
        <f>A83+1</f>
        <v>3</v>
      </c>
      <c r="B84" s="111" t="s">
        <v>90</v>
      </c>
      <c r="C84" s="111"/>
      <c r="D84" s="111"/>
      <c r="E84" s="111"/>
      <c r="F84" s="111"/>
      <c r="G84" s="111"/>
      <c r="H84" s="111"/>
      <c r="I84" s="111"/>
      <c r="J84" s="111"/>
      <c r="K84" s="15" t="s">
        <v>74</v>
      </c>
      <c r="L84" s="15" t="s">
        <v>22</v>
      </c>
      <c r="M84" s="38"/>
      <c r="N84" s="38"/>
      <c r="O84" s="38"/>
      <c r="P84" s="73">
        <f t="shared" si="5"/>
        <v>0</v>
      </c>
      <c r="Q84" s="38">
        <f>Q70/Q77*100</f>
        <v>42.561999999999998</v>
      </c>
      <c r="R84" s="38"/>
      <c r="S84" s="38">
        <f t="shared" si="6"/>
        <v>42.561999999999998</v>
      </c>
      <c r="T84" s="70">
        <f t="shared" si="7"/>
        <v>42.561999999999998</v>
      </c>
      <c r="U84" s="70"/>
      <c r="V84" s="70">
        <f t="shared" si="8"/>
        <v>42.561999999999998</v>
      </c>
      <c r="X84" s="94"/>
      <c r="Y84" s="94"/>
      <c r="Z84" s="94"/>
      <c r="AA84" s="94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1:43" ht="20.100000000000001" customHeight="1" x14ac:dyDescent="0.25">
      <c r="A85" s="39">
        <f>A84+1</f>
        <v>4</v>
      </c>
      <c r="B85" s="159" t="s">
        <v>72</v>
      </c>
      <c r="C85" s="159"/>
      <c r="D85" s="159"/>
      <c r="E85" s="159"/>
      <c r="F85" s="159"/>
      <c r="G85" s="159"/>
      <c r="H85" s="159"/>
      <c r="I85" s="159"/>
      <c r="J85" s="159"/>
      <c r="K85" s="15" t="s">
        <v>74</v>
      </c>
      <c r="L85" s="15" t="s">
        <v>22</v>
      </c>
      <c r="M85" s="38"/>
      <c r="N85" s="38"/>
      <c r="O85" s="38"/>
      <c r="P85" s="73">
        <f t="shared" si="5"/>
        <v>0</v>
      </c>
      <c r="Q85" s="38">
        <f>Q71/Q78</f>
        <v>214.36833333333334</v>
      </c>
      <c r="R85" s="38"/>
      <c r="S85" s="38">
        <f t="shared" si="6"/>
        <v>214.36833333333334</v>
      </c>
      <c r="T85" s="70">
        <f t="shared" si="7"/>
        <v>214.36833333333334</v>
      </c>
      <c r="U85" s="70"/>
      <c r="V85" s="70">
        <f t="shared" si="8"/>
        <v>214.36833333333334</v>
      </c>
      <c r="X85" s="95"/>
      <c r="Y85" s="94"/>
      <c r="Z85" s="94"/>
      <c r="AA85" s="94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1:43" ht="20.100000000000001" customHeight="1" x14ac:dyDescent="0.25">
      <c r="A86" s="39">
        <f>A85+1</f>
        <v>5</v>
      </c>
      <c r="B86" s="111" t="s">
        <v>71</v>
      </c>
      <c r="C86" s="111"/>
      <c r="D86" s="111"/>
      <c r="E86" s="111"/>
      <c r="F86" s="111"/>
      <c r="G86" s="111"/>
      <c r="H86" s="111"/>
      <c r="I86" s="111"/>
      <c r="J86" s="111"/>
      <c r="K86" s="15" t="s">
        <v>74</v>
      </c>
      <c r="L86" s="15" t="s">
        <v>22</v>
      </c>
      <c r="M86" s="38"/>
      <c r="N86" s="38"/>
      <c r="O86" s="38"/>
      <c r="P86" s="73">
        <f t="shared" si="5"/>
        <v>0</v>
      </c>
      <c r="Q86" s="38">
        <f>Q72/Q79</f>
        <v>20.64</v>
      </c>
      <c r="R86" s="38"/>
      <c r="S86" s="38">
        <f t="shared" si="6"/>
        <v>20.64</v>
      </c>
      <c r="T86" s="70">
        <f t="shared" si="7"/>
        <v>20.64</v>
      </c>
      <c r="U86" s="70"/>
      <c r="V86" s="70">
        <f t="shared" si="8"/>
        <v>20.64</v>
      </c>
      <c r="X86" s="71"/>
      <c r="Y86" s="65"/>
      <c r="Z86" s="65"/>
      <c r="AA86" s="65"/>
    </row>
    <row r="87" spans="1:43" ht="20.100000000000001" customHeight="1" x14ac:dyDescent="0.25">
      <c r="A87" s="39">
        <f>A86+1</f>
        <v>6</v>
      </c>
      <c r="B87" s="111" t="s">
        <v>113</v>
      </c>
      <c r="C87" s="111"/>
      <c r="D87" s="111"/>
      <c r="E87" s="111"/>
      <c r="F87" s="111"/>
      <c r="G87" s="111"/>
      <c r="H87" s="111"/>
      <c r="I87" s="111"/>
      <c r="J87" s="111"/>
      <c r="K87" s="15" t="s">
        <v>74</v>
      </c>
      <c r="L87" s="15" t="s">
        <v>22</v>
      </c>
      <c r="M87" s="38"/>
      <c r="N87" s="38"/>
      <c r="O87" s="38"/>
      <c r="P87" s="73">
        <f t="shared" si="5"/>
        <v>0</v>
      </c>
      <c r="Q87" s="38">
        <f>Q73/Q80</f>
        <v>480</v>
      </c>
      <c r="R87" s="38"/>
      <c r="S87" s="38">
        <f t="shared" si="6"/>
        <v>480</v>
      </c>
      <c r="T87" s="70">
        <f t="shared" si="7"/>
        <v>480</v>
      </c>
      <c r="U87" s="70"/>
      <c r="V87" s="70">
        <f t="shared" si="8"/>
        <v>480</v>
      </c>
      <c r="X87" s="71"/>
      <c r="Y87" s="65"/>
      <c r="Z87" s="65"/>
      <c r="AA87" s="65"/>
    </row>
    <row r="88" spans="1:43" ht="20.25" customHeight="1" x14ac:dyDescent="0.25">
      <c r="A88" s="39"/>
      <c r="B88" s="109" t="s">
        <v>25</v>
      </c>
      <c r="C88" s="109"/>
      <c r="D88" s="109"/>
      <c r="E88" s="109"/>
      <c r="F88" s="109"/>
      <c r="G88" s="109"/>
      <c r="H88" s="109"/>
      <c r="I88" s="109"/>
      <c r="J88" s="109"/>
      <c r="K88" s="10"/>
      <c r="L88" s="10"/>
      <c r="M88" s="40"/>
      <c r="N88" s="40"/>
      <c r="O88" s="40"/>
      <c r="P88" s="40"/>
      <c r="Q88" s="40"/>
      <c r="R88" s="40"/>
      <c r="S88" s="40"/>
      <c r="T88" s="40"/>
      <c r="U88" s="40"/>
      <c r="V88" s="40"/>
      <c r="X88" s="65"/>
      <c r="Y88" s="65"/>
      <c r="Z88" s="65"/>
      <c r="AA88" s="65"/>
    </row>
    <row r="89" spans="1:43" ht="65.25" customHeight="1" x14ac:dyDescent="0.25">
      <c r="A89" s="39">
        <v>1</v>
      </c>
      <c r="B89" s="105" t="s">
        <v>57</v>
      </c>
      <c r="C89" s="105"/>
      <c r="D89" s="105"/>
      <c r="E89" s="105"/>
      <c r="F89" s="105"/>
      <c r="G89" s="105"/>
      <c r="H89" s="105"/>
      <c r="I89" s="105"/>
      <c r="J89" s="105"/>
      <c r="K89" s="15" t="s">
        <v>82</v>
      </c>
      <c r="L89" s="15" t="s">
        <v>22</v>
      </c>
      <c r="M89" s="61">
        <v>100</v>
      </c>
      <c r="N89" s="61"/>
      <c r="O89" s="61"/>
      <c r="P89" s="61">
        <f>M89</f>
        <v>100</v>
      </c>
      <c r="Q89" s="61">
        <v>100</v>
      </c>
      <c r="R89" s="61"/>
      <c r="S89" s="61">
        <f>Q89</f>
        <v>100</v>
      </c>
      <c r="T89" s="70">
        <f>Q89-M89</f>
        <v>0</v>
      </c>
      <c r="U89" s="70"/>
      <c r="V89" s="70">
        <f>T89</f>
        <v>0</v>
      </c>
      <c r="X89" s="64"/>
      <c r="Y89" s="64"/>
      <c r="Z89" s="65"/>
      <c r="AA89" s="47"/>
    </row>
    <row r="90" spans="1:43" ht="12" customHeight="1" x14ac:dyDescent="0.2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X90" s="47"/>
      <c r="Y90" s="47"/>
      <c r="Z90" s="47"/>
      <c r="AA90" s="47"/>
    </row>
    <row r="91" spans="1:43" ht="18.75" customHeight="1" x14ac:dyDescent="0.25">
      <c r="A91" s="56" t="s">
        <v>76</v>
      </c>
      <c r="B91" s="56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X91" s="47"/>
      <c r="Y91" s="47"/>
      <c r="Z91" s="47"/>
      <c r="AA91" s="47"/>
    </row>
    <row r="92" spans="1:43" ht="12" customHeight="1" x14ac:dyDescent="0.25">
      <c r="A92" s="56"/>
      <c r="B92" s="56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X92" s="47"/>
      <c r="Y92" s="47"/>
      <c r="Z92" s="47"/>
      <c r="AA92" s="47"/>
    </row>
    <row r="93" spans="1:43" ht="35.25" customHeight="1" x14ac:dyDescent="0.25">
      <c r="A93" s="53" t="s">
        <v>15</v>
      </c>
      <c r="B93" s="53" t="s">
        <v>20</v>
      </c>
      <c r="C93" s="53" t="s">
        <v>18</v>
      </c>
      <c r="D93" s="101" t="s">
        <v>73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55"/>
      <c r="X93" s="47"/>
      <c r="Y93" s="47"/>
      <c r="Z93" s="47"/>
      <c r="AA93" s="47"/>
    </row>
    <row r="94" spans="1:43" ht="18.75" customHeight="1" x14ac:dyDescent="0.25">
      <c r="A94" s="53">
        <v>1</v>
      </c>
      <c r="B94" s="53">
        <v>2</v>
      </c>
      <c r="C94" s="53">
        <v>3</v>
      </c>
      <c r="D94" s="101">
        <v>4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55"/>
      <c r="X94" s="47"/>
      <c r="Y94" s="47"/>
      <c r="Z94" s="47"/>
      <c r="AA94" s="47"/>
    </row>
    <row r="95" spans="1:43" ht="27.75" customHeight="1" x14ac:dyDescent="0.25">
      <c r="A95" s="53">
        <v>1</v>
      </c>
      <c r="B95" s="53" t="s">
        <v>23</v>
      </c>
      <c r="C95" s="53" t="s">
        <v>74</v>
      </c>
      <c r="D95" s="156" t="s">
        <v>117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55"/>
      <c r="X95" s="47"/>
      <c r="Y95" s="47"/>
      <c r="Z95" s="47"/>
      <c r="AA95" s="47"/>
    </row>
    <row r="96" spans="1:43" ht="24.75" customHeight="1" x14ac:dyDescent="0.25">
      <c r="A96" s="53">
        <v>2</v>
      </c>
      <c r="B96" s="53" t="s">
        <v>56</v>
      </c>
      <c r="C96" s="53" t="s">
        <v>75</v>
      </c>
      <c r="D96" s="157" t="s">
        <v>120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55"/>
      <c r="X96" s="47"/>
      <c r="Y96" s="47"/>
      <c r="Z96" s="47"/>
      <c r="AA96" s="47"/>
    </row>
    <row r="97" spans="1:27" ht="28.5" customHeight="1" x14ac:dyDescent="0.25">
      <c r="A97" s="53">
        <v>3</v>
      </c>
      <c r="B97" s="53" t="s">
        <v>24</v>
      </c>
      <c r="C97" s="53" t="s">
        <v>74</v>
      </c>
      <c r="D97" s="156" t="s">
        <v>118</v>
      </c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55"/>
      <c r="X97" s="47"/>
      <c r="Y97" s="47"/>
      <c r="Z97" s="47"/>
      <c r="AA97" s="47"/>
    </row>
    <row r="98" spans="1:27" ht="21" hidden="1" customHeight="1" x14ac:dyDescent="0.25">
      <c r="A98" s="53">
        <v>4</v>
      </c>
      <c r="B98" s="53" t="s">
        <v>25</v>
      </c>
      <c r="C98" s="15" t="s">
        <v>82</v>
      </c>
      <c r="D98" s="112" t="s">
        <v>95</v>
      </c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4"/>
      <c r="V98" s="55"/>
      <c r="X98" s="47"/>
      <c r="Y98" s="47"/>
      <c r="Z98" s="47"/>
      <c r="AA98" s="47"/>
    </row>
    <row r="99" spans="1:27" ht="18.75" customHeight="1" x14ac:dyDescent="0.25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X99" s="47"/>
      <c r="Y99" s="47"/>
      <c r="Z99" s="47"/>
      <c r="AA99" s="47"/>
    </row>
    <row r="100" spans="1:27" ht="18.75" customHeight="1" x14ac:dyDescent="0.25">
      <c r="A100" s="57" t="s">
        <v>77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5"/>
      <c r="R100" s="55"/>
      <c r="S100" s="55"/>
      <c r="T100" s="55"/>
      <c r="U100" s="55"/>
      <c r="V100" s="55"/>
      <c r="X100" s="47"/>
      <c r="Y100" s="47"/>
      <c r="Z100" s="47"/>
      <c r="AA100" s="47"/>
    </row>
    <row r="101" spans="1:27" ht="39" customHeight="1" x14ac:dyDescent="0.25">
      <c r="A101" s="100" t="s">
        <v>121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X101" s="96" t="s">
        <v>116</v>
      </c>
      <c r="Y101" s="47"/>
      <c r="Z101" s="47"/>
      <c r="AA101" s="47"/>
    </row>
    <row r="102" spans="1:27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X102" s="47"/>
      <c r="Y102" s="47"/>
      <c r="Z102" s="47"/>
      <c r="AA102" s="47"/>
    </row>
    <row r="103" spans="1:27" ht="15.75" x14ac:dyDescent="0.25">
      <c r="A103" s="34" t="s">
        <v>51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X103" s="47"/>
      <c r="Y103" s="47"/>
      <c r="Z103" s="47"/>
      <c r="AA103" s="47"/>
    </row>
    <row r="104" spans="1:27" ht="7.5" customHeight="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X104" s="47"/>
      <c r="Y104" s="47"/>
      <c r="Z104" s="47"/>
      <c r="AA104" s="47"/>
    </row>
    <row r="105" spans="1:27" ht="15.75" customHeight="1" x14ac:dyDescent="0.25">
      <c r="B105" s="72" t="s">
        <v>114</v>
      </c>
      <c r="X105" s="47"/>
      <c r="Y105" s="47"/>
      <c r="Z105" s="47"/>
      <c r="AA105" s="47"/>
    </row>
    <row r="107" spans="1:27" ht="15.75" x14ac:dyDescent="0.25">
      <c r="B107" s="3"/>
    </row>
    <row r="108" spans="1:27" ht="30.75" customHeight="1" x14ac:dyDescent="0.25">
      <c r="B108" s="116" t="s">
        <v>85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P108" s="108"/>
      <c r="Q108" s="108"/>
      <c r="S108" s="115" t="s">
        <v>78</v>
      </c>
      <c r="T108" s="115"/>
      <c r="U108" s="115"/>
    </row>
    <row r="109" spans="1:27" ht="15.75" x14ac:dyDescent="0.25">
      <c r="B109" s="8"/>
      <c r="P109" s="155" t="s">
        <v>21</v>
      </c>
      <c r="Q109" s="155"/>
      <c r="S109" s="154" t="s">
        <v>79</v>
      </c>
      <c r="T109" s="154"/>
      <c r="U109" s="154"/>
    </row>
    <row r="110" spans="1:27" ht="15.75" x14ac:dyDescent="0.25">
      <c r="B110" s="8"/>
      <c r="P110" s="45"/>
      <c r="Q110" s="45"/>
      <c r="S110" s="46"/>
    </row>
    <row r="112" spans="1:27" ht="15.75" x14ac:dyDescent="0.25">
      <c r="B112" s="16" t="s">
        <v>61</v>
      </c>
      <c r="P112" s="108"/>
      <c r="Q112" s="108"/>
      <c r="S112" s="115" t="s">
        <v>80</v>
      </c>
      <c r="T112" s="115"/>
      <c r="U112" s="115"/>
    </row>
    <row r="113" spans="13:21" ht="16.5" customHeight="1" x14ac:dyDescent="0.25">
      <c r="P113" s="155" t="s">
        <v>21</v>
      </c>
      <c r="Q113" s="155"/>
      <c r="S113" s="154" t="s">
        <v>79</v>
      </c>
      <c r="T113" s="154"/>
      <c r="U113" s="154"/>
    </row>
    <row r="121" spans="13:21" x14ac:dyDescent="0.25">
      <c r="M121" s="59"/>
      <c r="Q121" s="59"/>
      <c r="S121" s="58"/>
    </row>
  </sheetData>
  <mergeCells count="104">
    <mergeCell ref="C46:V46"/>
    <mergeCell ref="C45:V45"/>
    <mergeCell ref="B70:J70"/>
    <mergeCell ref="B71:J71"/>
    <mergeCell ref="B64:J64"/>
    <mergeCell ref="B65:J65"/>
    <mergeCell ref="B63:P63"/>
    <mergeCell ref="L60:L61"/>
    <mergeCell ref="B67:J67"/>
    <mergeCell ref="B68:J68"/>
    <mergeCell ref="B79:J79"/>
    <mergeCell ref="B82:J82"/>
    <mergeCell ref="B83:J83"/>
    <mergeCell ref="B84:J84"/>
    <mergeCell ref="B69:J69"/>
    <mergeCell ref="C47:V47"/>
    <mergeCell ref="B74:J74"/>
    <mergeCell ref="B66:J66"/>
    <mergeCell ref="B75:J75"/>
    <mergeCell ref="B76:J76"/>
    <mergeCell ref="D97:U97"/>
    <mergeCell ref="D95:U95"/>
    <mergeCell ref="D96:U96"/>
    <mergeCell ref="D93:U93"/>
    <mergeCell ref="B72:J72"/>
    <mergeCell ref="B73:J73"/>
    <mergeCell ref="B85:J85"/>
    <mergeCell ref="B86:J86"/>
    <mergeCell ref="B77:J77"/>
    <mergeCell ref="B78:J78"/>
    <mergeCell ref="S109:U109"/>
    <mergeCell ref="S113:U113"/>
    <mergeCell ref="S112:U112"/>
    <mergeCell ref="P113:Q113"/>
    <mergeCell ref="P109:Q109"/>
    <mergeCell ref="P112:Q112"/>
    <mergeCell ref="U19:V19"/>
    <mergeCell ref="U20:V20"/>
    <mergeCell ref="P19:S19"/>
    <mergeCell ref="P20:S20"/>
    <mergeCell ref="K60:K61"/>
    <mergeCell ref="B60:J61"/>
    <mergeCell ref="M60:P60"/>
    <mergeCell ref="T60:V60"/>
    <mergeCell ref="B41:L41"/>
    <mergeCell ref="N40:O40"/>
    <mergeCell ref="B13:D13"/>
    <mergeCell ref="U13:V13"/>
    <mergeCell ref="U14:V14"/>
    <mergeCell ref="U16:V16"/>
    <mergeCell ref="K14:Q14"/>
    <mergeCell ref="J16:R16"/>
    <mergeCell ref="B14:D14"/>
    <mergeCell ref="B16:D16"/>
    <mergeCell ref="L9:R9"/>
    <mergeCell ref="L10:R10"/>
    <mergeCell ref="J19:K19"/>
    <mergeCell ref="J20:K20"/>
    <mergeCell ref="L19:M19"/>
    <mergeCell ref="J13:R13"/>
    <mergeCell ref="K17:Q17"/>
    <mergeCell ref="L20:M20"/>
    <mergeCell ref="U17:V17"/>
    <mergeCell ref="B40:L40"/>
    <mergeCell ref="M37:P37"/>
    <mergeCell ref="C31:S31"/>
    <mergeCell ref="C32:S32"/>
    <mergeCell ref="T37:V37"/>
    <mergeCell ref="B17:D17"/>
    <mergeCell ref="B19:D19"/>
    <mergeCell ref="B20:D20"/>
    <mergeCell ref="B37:L38"/>
    <mergeCell ref="A37:A38"/>
    <mergeCell ref="B22:V22"/>
    <mergeCell ref="C24:S24"/>
    <mergeCell ref="C25:S25"/>
    <mergeCell ref="Q37:S37"/>
    <mergeCell ref="B39:L39"/>
    <mergeCell ref="T51:V51"/>
    <mergeCell ref="M51:P51"/>
    <mergeCell ref="Q51:S51"/>
    <mergeCell ref="B51:L52"/>
    <mergeCell ref="A51:A52"/>
    <mergeCell ref="B55:L55"/>
    <mergeCell ref="P108:Q108"/>
    <mergeCell ref="B88:J88"/>
    <mergeCell ref="B80:J80"/>
    <mergeCell ref="B81:J81"/>
    <mergeCell ref="L75:L76"/>
    <mergeCell ref="L77:L78"/>
    <mergeCell ref="B87:J87"/>
    <mergeCell ref="D98:U98"/>
    <mergeCell ref="S108:U108"/>
    <mergeCell ref="B108:L108"/>
    <mergeCell ref="L79:L80"/>
    <mergeCell ref="A101:V101"/>
    <mergeCell ref="B53:L53"/>
    <mergeCell ref="B54:L54"/>
    <mergeCell ref="D94:U94"/>
    <mergeCell ref="B89:J89"/>
    <mergeCell ref="A58:Q58"/>
    <mergeCell ref="A60:A61"/>
    <mergeCell ref="Q60:S60"/>
    <mergeCell ref="B62:J62"/>
  </mergeCells>
  <phoneticPr fontId="10" type="noConversion"/>
  <conditionalFormatting sqref="C68:J68 B68:B69 B72:J73">
    <cfRule type="cellIs" dxfId="2" priority="14" stopIfTrue="1" operator="equal">
      <formula>$G67</formula>
    </cfRule>
  </conditionalFormatting>
  <conditionalFormatting sqref="X74:X80 B68:B70 B66 C68:J68 C70:J70 B71:J73">
    <cfRule type="cellIs" dxfId="1" priority="13" stopIfTrue="1" operator="equal">
      <formula>#REF!</formula>
    </cfRule>
  </conditionalFormatting>
  <conditionalFormatting sqref="B70:J70">
    <cfRule type="cellIs" dxfId="0" priority="16" stopIfTrue="1" operator="equal">
      <formula>#REF!</formula>
    </cfRule>
  </conditionalFormatting>
  <pageMargins left="0.19685039370078741" right="0.19685039370078741" top="0.19685039370078741" bottom="0.19685039370078741" header="0.31496062992125984" footer="0.31496062992125984"/>
  <pageSetup paperSize="9" scale="65" orientation="landscape" verticalDpi="0" r:id="rId1"/>
  <rowBreaks count="1" manualBreakCount="1">
    <brk id="42" max="22" man="1"/>
  </rowBreaks>
  <colBreaks count="1" manualBreakCount="1">
    <brk id="22" max="2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1418110</vt:lpstr>
      <vt:lpstr>'1418110'!Область_друку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2026-01-22T11:33:54Z</cp:lastPrinted>
  <dcterms:created xsi:type="dcterms:W3CDTF">2019-01-14T08:15:45Z</dcterms:created>
  <dcterms:modified xsi:type="dcterms:W3CDTF">2026-01-27T14:37:24Z</dcterms:modified>
</cp:coreProperties>
</file>