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21" sheetId="1" r:id="rId1"/>
  </sheets>
  <definedNames>
    <definedName name="_xlnm.Print_Area" localSheetId="0">'0611021'!$A$1:$L$107</definedName>
  </definedNames>
  <calcPr calcId="152511"/>
</workbook>
</file>

<file path=xl/calcChain.xml><?xml version="1.0" encoding="utf-8"?>
<calcChain xmlns="http://schemas.openxmlformats.org/spreadsheetml/2006/main">
  <c r="P101" i="1" l="1"/>
  <c r="J99" i="1"/>
  <c r="J98" i="1"/>
  <c r="J97" i="1"/>
  <c r="J96" i="1"/>
  <c r="J95" i="1"/>
  <c r="J93" i="1"/>
  <c r="H92" i="1"/>
  <c r="F92" i="1"/>
  <c r="F91" i="1"/>
  <c r="J91" i="1" s="1"/>
  <c r="F90" i="1"/>
  <c r="J90" i="1" s="1"/>
  <c r="H89" i="1"/>
  <c r="J89" i="1" s="1"/>
  <c r="F88" i="1"/>
  <c r="J88" i="1" s="1"/>
  <c r="J84" i="1"/>
  <c r="J83" i="1"/>
  <c r="J82" i="1"/>
  <c r="J81" i="1"/>
  <c r="J80" i="1"/>
  <c r="J79" i="1"/>
  <c r="J77" i="1"/>
  <c r="J76" i="1"/>
  <c r="J75" i="1"/>
  <c r="J74" i="1"/>
  <c r="J73" i="1"/>
  <c r="J72" i="1"/>
  <c r="J71" i="1"/>
  <c r="J70" i="1"/>
  <c r="F57" i="1"/>
  <c r="H87" i="1" s="1"/>
  <c r="D57" i="1"/>
  <c r="F86" i="1" s="1"/>
  <c r="H56" i="1"/>
  <c r="H55" i="1"/>
  <c r="J92" i="1" s="1"/>
  <c r="H54" i="1"/>
  <c r="H53" i="1"/>
  <c r="H57" i="1" s="1"/>
  <c r="F63" i="1" l="1"/>
  <c r="H86" i="1"/>
  <c r="J86" i="1"/>
  <c r="D63" i="1"/>
  <c r="D64" i="1" s="1"/>
  <c r="F87" i="1" s="1"/>
  <c r="J87" i="1" s="1"/>
  <c r="H63" i="1" l="1"/>
  <c r="H64" i="1" s="1"/>
  <c r="F64" i="1"/>
</calcChain>
</file>

<file path=xl/sharedStrings.xml><?xml version="1.0" encoding="utf-8"?>
<sst xmlns="http://schemas.openxmlformats.org/spreadsheetml/2006/main" count="178" uniqueCount="122">
  <si>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</si>
  <si>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</si>
  <si>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</si>
  <si>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</si>
  <si>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</si>
  <si>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</si>
  <si>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</si>
  <si>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</si>
  <si>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</si>
  <si>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</si>
  <si>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0921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</si>
  <si>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</si>
  <si>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</si>
  <si>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- 661 964 007,89 гривень, у тому числі загального фонду — 555 303 877,89 гривень та спеціального фонду — 106 660 130,00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</si>
  <si>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</si>
  <si>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 від 28.06.1996 року № 254к/96-ВР (із змінами і доповненнями)</t>
  </si>
  <si>
    <t>Бюджетний кодекс України від 08.07.2010 року №2456-VІ 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</si>
  <si>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</si>
  <si>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</si>
  <si>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</si>
  <si>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</si>
  <si>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</si>
  <si>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</si>
  <si>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 від 26.08.2014 року № 836  “Про деякі питання запровадження програмно-цільового 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</si>
  <si>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</si>
  <si>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 від 30.11.2020 року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</si>
  <si>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</si>
  <si>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</si>
  <si>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Міністерством освіти і науки від 23.04.2018 року № 414 "Типовий перелік спеціальних засобів корекції психофізичного розвитку дітей з особливими освітніми потребами, які в інклюзивних та спеціальних класах (групах) закладів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</si>
  <si>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</si>
  <si>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</si>
  <si>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</si>
  <si>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30.08.2002 року №1298 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</si>
  <si>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</si>
  <si>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</si>
  <si>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від 28.12.2021 року 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</si>
  <si>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</si>
  <si>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</si>
  <si>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</si>
  <si>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</si>
  <si>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</si>
  <si>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</si>
  <si>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</si>
  <si>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</si>
  <si>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</si>
  <si>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</si>
  <si>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</si>
  <si>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умов для здобуття громадянської освіти, спрямованої на формування компетентностей, пов’язаних з реалізацією особою своїх прав і обов’язків як члена суспільства, усвідомленням цінностей громадянського (вільного демократичного) суспільства, верховенства права, прав і свобод людини і громадянина</t>
  </si>
  <si>
    <r>
      <t>7. Мета бюджетної програми:</t>
    </r>
    <r>
      <rPr>
        <b/>
        <u/>
        <sz val="12"/>
        <rFont val="Times New Roman"/>
        <family val="1"/>
        <charset val="204"/>
      </rPr>
      <t> Забезпечення надання послуг денними закладами загальної середньої освіти</t>
    </r>
  </si>
  <si>
    <t> 8.Завдання бюджетної програми:</t>
  </si>
  <si>
    <t>Завдання</t>
  </si>
  <si>
    <t>Забезпечити надання відповідних послуг денними закладами загальної середньої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</si>
  <si>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</si>
  <si>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</si>
  <si>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</si>
  <si>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</si>
  <si>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</si>
  <si>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</si>
  <si>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</si>
  <si>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</si>
  <si>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 xml:space="preserve">Проведення капітальних ремонтів 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</si>
  <si>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</si>
  <si>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</si>
  <si>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</si>
  <si>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</si>
  <si>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</si>
  <si>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</si>
  <si>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</si>
  <si>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</si>
  <si>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</si>
  <si>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</si>
  <si>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</si>
  <si>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</si>
  <si>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шкіл,звіт ЗНЗ - 1</t>
  </si>
  <si>
    <t>Кількість класів</t>
  </si>
  <si>
    <t>Кількість груп, що здійснюють позанавчальну діяльність за освітнім напрямом</t>
  </si>
  <si>
    <t>Мережа шкіл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</si>
  <si>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</si>
  <si>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</si>
  <si>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</si>
  <si>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</si>
  <si>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</si>
  <si>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</si>
  <si>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</si>
  <si>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</si>
  <si>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</si>
  <si>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Кількість дітей, охоплених позанавчальною діяльністю за освітнім напрямом</t>
  </si>
  <si>
    <t>Планова кількість днів харчування учнів</t>
  </si>
  <si>
    <t>Розрахунок</t>
  </si>
  <si>
    <t>Вартість харчування учнів пільгової категорії</t>
  </si>
  <si>
    <t>грн</t>
  </si>
  <si>
    <t>Кількість закладів, в яких буде проведений капітальний ремонт</t>
  </si>
  <si>
    <t>Рішення сесії від 18.12.2026 року № 10</t>
  </si>
  <si>
    <t xml:space="preserve">Кількість закладів, в яких будуть проведені поточні ремонти </t>
  </si>
  <si>
    <t>ефективності</t>
  </si>
  <si>
    <t>Середні витрати на одного учня</t>
  </si>
  <si>
    <t>Середні витрати на утримання одного класу</t>
  </si>
  <si>
    <t>Середня наповнюваність класів</t>
  </si>
  <si>
    <t>Середня наповнюваність груп позанавчальної діяльності за освітнім напрямом</t>
  </si>
  <si>
    <t>Кількість учнів на одного педагогічного працівника</t>
  </si>
  <si>
    <t>Діто-дні відвідування</t>
  </si>
  <si>
    <t>днів</t>
  </si>
  <si>
    <t xml:space="preserve">Середні витрати на проведення капітального ремонту одного навчального закладу загальної середньої освіти </t>
  </si>
  <si>
    <t xml:space="preserve">Середні витрати на проведення поточних ремонтів одного закладу загальної середньої освіти </t>
  </si>
  <si>
    <t>якості</t>
  </si>
  <si>
    <t>Відсоток охоплення дітей шкільного віку загальною середньою освітою</t>
  </si>
  <si>
    <t>%</t>
  </si>
  <si>
    <t>Кількість учнів, які закінчили школу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</si>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</sst>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0.0"/>
    <numFmt numFmtId="167" formatCode="#,##0.0\ _₴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 shrinkToFit="1"/>
    </xf>
    <xf numFmtId="3" fontId="9" fillId="0" borderId="0" xfId="1" applyNumberFormat="1" applyFont="1" applyFill="1" applyBorder="1" applyAlignment="1">
      <alignment horizontal="center" vertical="center" wrapText="1" shrinkToFit="1"/>
    </xf>
    <xf numFmtId="1" fontId="9" fillId="0" borderId="1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1" fontId="16" fillId="0" borderId="0" xfId="1" applyNumberFormat="1" applyFont="1" applyFill="1" applyBorder="1" applyAlignment="1">
      <alignment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vertical="center" wrapText="1" shrinkToFit="1"/>
    </xf>
    <xf numFmtId="4" fontId="2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4" fontId="3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17" fillId="0" borderId="0" xfId="1" applyNumberFormat="1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2" fontId="18" fillId="0" borderId="9" xfId="1" applyNumberFormat="1" applyFont="1" applyFill="1" applyBorder="1" applyAlignment="1">
      <alignment vertical="center" wrapText="1" shrinkToFit="1"/>
    </xf>
    <xf numFmtId="2" fontId="18" fillId="0" borderId="0" xfId="1" applyNumberFormat="1" applyFont="1" applyFill="1" applyBorder="1" applyAlignment="1">
      <alignment vertical="center" wrapText="1" shrinkToFit="1"/>
    </xf>
    <xf numFmtId="0" fontId="19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 shrinkToFit="1"/>
    </xf>
    <xf numFmtId="167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 shrinkToFit="1"/>
    </xf>
    <xf numFmtId="167" fontId="9" fillId="0" borderId="5" xfId="1" applyNumberFormat="1" applyFont="1" applyFill="1" applyBorder="1" applyAlignment="1">
      <alignment horizontal="center" vertical="center" wrapText="1" shrinkToFit="1"/>
    </xf>
    <xf numFmtId="0" fontId="18" fillId="0" borderId="2" xfId="1" applyFont="1" applyFill="1" applyBorder="1" applyAlignment="1">
      <alignment horizontal="left" vertical="center" wrapText="1"/>
    </xf>
    <xf numFmtId="164" fontId="18" fillId="0" borderId="3" xfId="1" applyNumberFormat="1" applyFont="1" applyFill="1" applyBorder="1" applyAlignment="1">
      <alignment horizontal="center" vertical="center" wrapText="1" shrinkToFit="1"/>
    </xf>
    <xf numFmtId="164" fontId="18" fillId="0" borderId="5" xfId="1" applyNumberFormat="1" applyFont="1" applyFill="1" applyBorder="1" applyAlignment="1">
      <alignment horizontal="center" vertical="center" wrapText="1" shrinkToFit="1"/>
    </xf>
    <xf numFmtId="164" fontId="18" fillId="0" borderId="3" xfId="1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>
      <alignment horizontal="center" vertical="center" wrapText="1"/>
    </xf>
    <xf numFmtId="164" fontId="19" fillId="0" borderId="3" xfId="1" applyNumberFormat="1" applyFont="1" applyFill="1" applyBorder="1" applyAlignment="1">
      <alignment horizontal="center" vertical="center" wrapText="1" shrinkToFit="1"/>
    </xf>
    <xf numFmtId="164" fontId="19" fillId="0" borderId="5" xfId="1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18" fillId="0" borderId="0" xfId="1" applyNumberFormat="1" applyFont="1" applyFill="1" applyBorder="1" applyAlignment="1">
      <alignment horizontal="center" vertical="center" wrapText="1" shrinkToFit="1"/>
    </xf>
    <xf numFmtId="2" fontId="18" fillId="0" borderId="0" xfId="1" applyNumberFormat="1" applyFont="1" applyFill="1" applyBorder="1" applyAlignment="1">
      <alignment horizontal="center" vertical="center" wrapText="1" shrinkToFit="1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right" vertical="center" wrapText="1" shrinkToFit="1"/>
    </xf>
    <xf numFmtId="0" fontId="3" fillId="0" borderId="0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vertical="center" wrapText="1" shrinkToFi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0" fontId="3" fillId="0" borderId="6" xfId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 shrinkToFit="1"/>
    </xf>
    <xf numFmtId="4" fontId="3" fillId="0" borderId="0" xfId="1" applyNumberFormat="1" applyFont="1" applyFill="1" applyBorder="1" applyAlignment="1">
      <alignment horizontal="right" vertical="center" wrapText="1" shrinkToFit="1"/>
    </xf>
    <xf numFmtId="0" fontId="14" fillId="0" borderId="0" xfId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vertical="center" wrapText="1" shrinkToFit="1"/>
    </xf>
    <xf numFmtId="0" fontId="14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7"/>
  <sheetViews>
    <sheetView tabSelected="1" view="pageBreakPreview" zoomScale="70" zoomScaleNormal="70" zoomScaleSheetLayoutView="70" workbookViewId="0">
      <selection activeCell="B107" sqref="B107"/>
    </sheetView>
  </sheetViews>
  <sheetFormatPr defaultColWidth="9.33203125" defaultRowHeight="12.75" x14ac:dyDescent="0.2"/>
  <cols>
    <col min="1" max="1" width="27.1640625" style="1" customWidth="1"/>
    <col min="2" max="2" width="102.1640625" style="1" customWidth="1"/>
    <col min="3" max="3" width="17" style="1" customWidth="1"/>
    <col min="4" max="4" width="23.1640625" style="1" customWidth="1"/>
    <col min="5" max="5" width="22.6640625" style="1" customWidth="1"/>
    <col min="6" max="6" width="2.6640625" style="1" customWidth="1"/>
    <col min="7" max="7" width="35" style="1" customWidth="1"/>
    <col min="8" max="8" width="16.5" style="1" customWidth="1"/>
    <col min="9" max="9" width="13" style="1" customWidth="1"/>
    <col min="10" max="10" width="24.33203125" style="1" customWidth="1"/>
    <col min="11" max="11" width="6.33203125" style="1" customWidth="1"/>
    <col min="12" max="12" width="4.83203125" style="1" customWidth="1"/>
    <col min="13" max="13" width="34.1640625" style="1" customWidth="1"/>
    <col min="14" max="14" width="13.1640625" style="1" customWidth="1"/>
    <col min="15" max="15" width="22.33203125" style="1" customWidth="1"/>
    <col min="16" max="16" width="16.5" style="1" hidden="1" customWidth="1"/>
    <col min="17" max="17" width="25.1640625" style="1" bestFit="1" customWidth="1"/>
    <col min="18" max="18" width="13.83203125" style="1" customWidth="1"/>
    <col min="19" max="19" width="23.5" style="1" customWidth="1"/>
    <col min="20" max="23" width="9.33203125" style="1"/>
    <col min="24" max="24" width="11.33203125" style="1" bestFit="1" customWidth="1"/>
    <col min="25" max="16384" width="9.33203125" style="1"/>
  </cols>
  <sheetData>
    <row r="1" spans="1:23" ht="88.5" customHeight="1" x14ac:dyDescent="0.25">
      <c r="B1" s="2"/>
      <c r="C1" s="2"/>
      <c r="D1" s="2"/>
      <c r="E1" s="2"/>
      <c r="F1" s="2"/>
      <c r="G1" s="3"/>
      <c r="H1" s="122" t="s">
        <v>0</v>
      </c>
      <c r="I1" s="123"/>
      <c r="J1" s="123"/>
      <c r="K1" s="123"/>
      <c r="L1" s="123"/>
    </row>
    <row r="2" spans="1:23" ht="118.9" customHeight="1" x14ac:dyDescent="0.2">
      <c r="B2" s="2"/>
      <c r="C2" s="2"/>
      <c r="D2" s="2"/>
      <c r="E2" s="2"/>
      <c r="F2" s="2"/>
      <c r="G2" s="4"/>
      <c r="H2" s="104" t="s">
        <v>121</v>
      </c>
      <c r="I2" s="104"/>
      <c r="J2" s="104"/>
      <c r="K2" s="104"/>
      <c r="L2" s="104"/>
    </row>
    <row r="3" spans="1:23" ht="42.75" customHeight="1" x14ac:dyDescent="0.2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23" ht="103.9" customHeight="1" x14ac:dyDescent="0.2">
      <c r="A4" s="5" t="s">
        <v>2</v>
      </c>
      <c r="B4" s="120" t="s">
        <v>3</v>
      </c>
      <c r="C4" s="120"/>
      <c r="D4" s="120"/>
      <c r="E4" s="120"/>
      <c r="F4" s="120"/>
      <c r="G4" s="57" t="s">
        <v>4</v>
      </c>
      <c r="H4" s="57"/>
      <c r="I4" s="57"/>
      <c r="J4" s="57"/>
      <c r="K4" s="57"/>
    </row>
    <row r="5" spans="1:23" ht="86.25" customHeight="1" x14ac:dyDescent="0.2">
      <c r="A5" s="4" t="s">
        <v>5</v>
      </c>
      <c r="B5" s="57" t="s">
        <v>6</v>
      </c>
      <c r="C5" s="120"/>
      <c r="D5" s="120"/>
      <c r="E5" s="120"/>
      <c r="F5" s="120"/>
      <c r="G5" s="120" t="s">
        <v>7</v>
      </c>
      <c r="H5" s="120"/>
      <c r="I5" s="120"/>
      <c r="J5" s="120"/>
      <c r="K5" s="120"/>
    </row>
    <row r="6" spans="1:23" ht="126.2" customHeight="1" x14ac:dyDescent="0.2">
      <c r="A6" s="4" t="s">
        <v>8</v>
      </c>
      <c r="B6" s="57" t="s">
        <v>9</v>
      </c>
      <c r="C6" s="120"/>
      <c r="D6" s="6" t="s">
        <v>10</v>
      </c>
      <c r="E6" s="121" t="s">
        <v>11</v>
      </c>
      <c r="F6" s="57"/>
      <c r="G6" s="57" t="s">
        <v>12</v>
      </c>
      <c r="H6" s="120"/>
      <c r="I6" s="120"/>
      <c r="J6" s="120"/>
      <c r="K6" s="120"/>
    </row>
    <row r="7" spans="1:23" s="7" customFormat="1" ht="25.15" customHeight="1" x14ac:dyDescent="0.2">
      <c r="A7" s="104" t="s">
        <v>13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M7" s="8"/>
      <c r="N7" s="8"/>
      <c r="O7" s="8"/>
      <c r="P7" s="8"/>
      <c r="Q7" s="8"/>
    </row>
    <row r="8" spans="1:23" ht="18" customHeight="1" x14ac:dyDescent="0.2">
      <c r="A8" s="122" t="s">
        <v>14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23" ht="21.75" customHeight="1" x14ac:dyDescent="0.2">
      <c r="A9" s="116" t="s">
        <v>15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23" ht="21.2" customHeight="1" x14ac:dyDescent="0.2">
      <c r="A10" s="117" t="s">
        <v>16</v>
      </c>
      <c r="B10" s="117"/>
      <c r="C10" s="117"/>
      <c r="D10" s="117"/>
      <c r="E10" s="117"/>
      <c r="F10" s="117"/>
      <c r="G10" s="117"/>
      <c r="H10" s="117"/>
      <c r="I10" s="117"/>
      <c r="J10" s="9"/>
      <c r="K10" s="9"/>
    </row>
    <row r="11" spans="1:23" ht="25.5" customHeight="1" x14ac:dyDescent="0.2">
      <c r="A11" s="116" t="s">
        <v>17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23" ht="25.5" customHeight="1" x14ac:dyDescent="0.2">
      <c r="A12" s="116" t="s">
        <v>18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23" ht="25.5" customHeight="1" x14ac:dyDescent="0.2">
      <c r="A13" s="116" t="s">
        <v>19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23" ht="25.5" customHeight="1" x14ac:dyDescent="0.2">
      <c r="A14" s="117" t="s">
        <v>20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spans="1:23" ht="25.5" customHeight="1" x14ac:dyDescent="0.2">
      <c r="A15" s="117" t="s">
        <v>21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5.5" customHeight="1" x14ac:dyDescent="0.2">
      <c r="A16" s="117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11" ht="25.5" customHeight="1" x14ac:dyDescent="0.2">
      <c r="A17" s="116" t="s">
        <v>23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</row>
    <row r="18" spans="1:11" ht="23.45" customHeight="1" x14ac:dyDescent="0.2">
      <c r="A18" s="116" t="s">
        <v>24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19" spans="1:11" ht="27.95" customHeight="1" x14ac:dyDescent="0.2">
      <c r="A19" s="116" t="s">
        <v>25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</row>
    <row r="20" spans="1:11" ht="24.4" customHeight="1" x14ac:dyDescent="0.2">
      <c r="A20" s="116" t="s">
        <v>26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ht="24.4" customHeight="1" x14ac:dyDescent="0.2">
      <c r="A21" s="116" t="s">
        <v>27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  <row r="22" spans="1:11" ht="24.4" customHeight="1" x14ac:dyDescent="0.2">
      <c r="A22" s="116" t="s">
        <v>28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ht="24.4" customHeight="1" x14ac:dyDescent="0.2">
      <c r="A23" s="116" t="s">
        <v>29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ht="26.45" customHeight="1" x14ac:dyDescent="0.2">
      <c r="A24" s="117" t="s">
        <v>30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  <row r="25" spans="1:11" ht="20.25" customHeight="1" x14ac:dyDescent="0.2">
      <c r="A25" s="117" t="s">
        <v>31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0"/>
    </row>
    <row r="26" spans="1:11" ht="39.75" customHeight="1" x14ac:dyDescent="0.2">
      <c r="A26" s="116" t="s">
        <v>32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27" customHeight="1" x14ac:dyDescent="0.2">
      <c r="A27" s="117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27" customHeight="1" x14ac:dyDescent="0.2">
      <c r="A28" s="117" t="s">
        <v>34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34.5" customHeight="1" x14ac:dyDescent="0.2">
      <c r="A29" s="116" t="s">
        <v>35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 ht="24.4" customHeight="1" x14ac:dyDescent="0.2">
      <c r="A30" s="116" t="s">
        <v>36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spans="1:11" ht="22.7" customHeight="1" x14ac:dyDescent="0.2">
      <c r="A31" s="116" t="s">
        <v>37</v>
      </c>
      <c r="B31" s="116"/>
      <c r="C31" s="116"/>
      <c r="D31" s="116"/>
      <c r="E31" s="116"/>
      <c r="F31" s="116"/>
      <c r="G31" s="116"/>
      <c r="H31" s="116"/>
      <c r="I31" s="116"/>
      <c r="J31" s="116"/>
      <c r="K31" s="9"/>
    </row>
    <row r="32" spans="1:11" ht="22.7" customHeight="1" x14ac:dyDescent="0.2">
      <c r="A32" s="117" t="s">
        <v>38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ht="26.45" customHeight="1" x14ac:dyDescent="0.2">
      <c r="A33" s="116" t="s">
        <v>39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s="11" customFormat="1" ht="38.85" customHeight="1" x14ac:dyDescent="0.2">
      <c r="A34" s="116" t="s">
        <v>40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ht="36.75" customHeight="1" x14ac:dyDescent="0.2">
      <c r="A35" s="117" t="s">
        <v>41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2.9" customHeight="1" x14ac:dyDescent="0.2">
      <c r="A36" s="117" t="s">
        <v>42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22.9" customHeight="1" x14ac:dyDescent="0.2">
      <c r="A37" s="117" t="s">
        <v>43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9.7" customHeight="1" x14ac:dyDescent="0.2">
      <c r="A38" s="116" t="s">
        <v>44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</row>
    <row r="39" spans="1:11" ht="9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4.25" customHeight="1" x14ac:dyDescent="0.2">
      <c r="A40" s="12" t="s">
        <v>45</v>
      </c>
      <c r="B40" s="98" t="s">
        <v>46</v>
      </c>
      <c r="C40" s="98"/>
      <c r="D40" s="98"/>
      <c r="E40" s="98"/>
      <c r="F40" s="98"/>
      <c r="G40" s="98"/>
      <c r="H40" s="98"/>
      <c r="I40" s="13"/>
      <c r="J40" s="13"/>
      <c r="K40" s="13"/>
    </row>
    <row r="41" spans="1:11" ht="32.65" customHeight="1" x14ac:dyDescent="0.2">
      <c r="A41" s="14">
        <v>1</v>
      </c>
      <c r="B41" s="58" t="s">
        <v>47</v>
      </c>
      <c r="C41" s="58"/>
      <c r="D41" s="58"/>
      <c r="E41" s="58"/>
      <c r="F41" s="58"/>
      <c r="G41" s="58"/>
      <c r="H41" s="58"/>
      <c r="I41" s="13"/>
      <c r="J41" s="13"/>
      <c r="K41" s="13"/>
    </row>
    <row r="42" spans="1:11" ht="7.5" customHeight="1" x14ac:dyDescent="0.2">
      <c r="A42" s="15"/>
      <c r="B42" s="5"/>
      <c r="C42" s="5"/>
      <c r="D42" s="5"/>
      <c r="E42" s="5"/>
      <c r="F42" s="5"/>
      <c r="G42" s="5"/>
      <c r="H42" s="5"/>
      <c r="I42" s="13"/>
      <c r="J42" s="13"/>
      <c r="K42" s="13"/>
    </row>
    <row r="43" spans="1:11" ht="25.9" customHeight="1" x14ac:dyDescent="0.2">
      <c r="A43" s="114" t="s">
        <v>48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ht="6.2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21.75" customHeight="1" x14ac:dyDescent="0.2">
      <c r="A45" s="104" t="s">
        <v>49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</row>
    <row r="46" spans="1:11" ht="7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7.45" customHeight="1" x14ac:dyDescent="0.2">
      <c r="A47" s="12" t="s">
        <v>45</v>
      </c>
      <c r="B47" s="98" t="s">
        <v>50</v>
      </c>
      <c r="C47" s="98"/>
      <c r="D47" s="98"/>
      <c r="E47" s="98"/>
      <c r="F47" s="98"/>
      <c r="G47" s="98"/>
      <c r="H47" s="98"/>
      <c r="I47" s="13"/>
      <c r="J47" s="13"/>
      <c r="K47" s="13"/>
    </row>
    <row r="48" spans="1:11" ht="19.149999999999999" customHeight="1" x14ac:dyDescent="0.2">
      <c r="A48" s="16">
        <v>1</v>
      </c>
      <c r="B48" s="89" t="s">
        <v>51</v>
      </c>
      <c r="C48" s="105"/>
      <c r="D48" s="105"/>
      <c r="E48" s="105"/>
      <c r="F48" s="105"/>
      <c r="G48" s="105"/>
      <c r="H48" s="90"/>
      <c r="I48" s="13"/>
      <c r="J48" s="13"/>
      <c r="K48" s="13"/>
    </row>
    <row r="49" spans="1:24" ht="23.25" customHeight="1" x14ac:dyDescent="0.2">
      <c r="A49" s="104" t="s">
        <v>52</v>
      </c>
      <c r="B49" s="104"/>
      <c r="C49" s="104"/>
      <c r="D49" s="104"/>
      <c r="E49" s="104"/>
      <c r="F49" s="104"/>
      <c r="G49" s="104"/>
      <c r="H49" s="104"/>
      <c r="I49" s="13"/>
      <c r="J49" s="13"/>
      <c r="K49" s="13"/>
    </row>
    <row r="50" spans="1:24" ht="15.75" customHeight="1" x14ac:dyDescent="0.2">
      <c r="A50" s="108" t="s">
        <v>53</v>
      </c>
      <c r="B50" s="108"/>
      <c r="C50" s="108"/>
      <c r="D50" s="108"/>
      <c r="E50" s="108"/>
      <c r="F50" s="108"/>
      <c r="G50" s="108"/>
      <c r="H50" s="108"/>
      <c r="I50" s="108"/>
      <c r="J50" s="4"/>
      <c r="K50" s="4"/>
    </row>
    <row r="51" spans="1:24" s="19" customFormat="1" ht="20.45" customHeight="1" x14ac:dyDescent="0.2">
      <c r="A51" s="17" t="s">
        <v>45</v>
      </c>
      <c r="B51" s="98" t="s">
        <v>54</v>
      </c>
      <c r="C51" s="98"/>
      <c r="D51" s="98" t="s">
        <v>55</v>
      </c>
      <c r="E51" s="98"/>
      <c r="F51" s="98" t="s">
        <v>56</v>
      </c>
      <c r="G51" s="98"/>
      <c r="H51" s="98" t="s">
        <v>57</v>
      </c>
      <c r="I51" s="98"/>
      <c r="J51" s="18"/>
      <c r="K51" s="6"/>
      <c r="S51" s="112"/>
      <c r="T51" s="112"/>
      <c r="U51" s="112"/>
      <c r="V51" s="112"/>
    </row>
    <row r="52" spans="1:24" ht="15" customHeight="1" x14ac:dyDescent="0.2">
      <c r="A52" s="20">
        <v>1</v>
      </c>
      <c r="B52" s="99">
        <v>2</v>
      </c>
      <c r="C52" s="99"/>
      <c r="D52" s="99">
        <v>3</v>
      </c>
      <c r="E52" s="99"/>
      <c r="F52" s="99">
        <v>4</v>
      </c>
      <c r="G52" s="99"/>
      <c r="H52" s="99">
        <v>6</v>
      </c>
      <c r="I52" s="99"/>
      <c r="J52" s="21"/>
      <c r="K52" s="13"/>
      <c r="S52" s="113"/>
      <c r="T52" s="113"/>
      <c r="U52" s="113"/>
      <c r="V52" s="113"/>
    </row>
    <row r="53" spans="1:24" ht="21.75" customHeight="1" x14ac:dyDescent="0.2">
      <c r="A53" s="22">
        <v>1</v>
      </c>
      <c r="B53" s="58" t="s">
        <v>58</v>
      </c>
      <c r="C53" s="58"/>
      <c r="D53" s="103">
        <v>490799536.38999999</v>
      </c>
      <c r="E53" s="103"/>
      <c r="F53" s="110">
        <v>65440000</v>
      </c>
      <c r="G53" s="110"/>
      <c r="H53" s="103">
        <f t="shared" ref="H53:H56" si="0">D53+F53</f>
        <v>556239536.38999999</v>
      </c>
      <c r="I53" s="103"/>
      <c r="J53" s="23"/>
      <c r="K53" s="13"/>
      <c r="S53" s="107"/>
      <c r="T53" s="107"/>
      <c r="U53" s="107"/>
      <c r="V53" s="107"/>
    </row>
    <row r="54" spans="1:24" ht="21.75" customHeight="1" x14ac:dyDescent="0.2">
      <c r="A54" s="22">
        <v>2</v>
      </c>
      <c r="B54" s="58" t="s">
        <v>59</v>
      </c>
      <c r="C54" s="58"/>
      <c r="D54" s="103">
        <v>57957200</v>
      </c>
      <c r="E54" s="103"/>
      <c r="F54" s="110">
        <v>38686550</v>
      </c>
      <c r="G54" s="110"/>
      <c r="H54" s="103">
        <f t="shared" si="0"/>
        <v>96643750</v>
      </c>
      <c r="I54" s="103"/>
      <c r="J54" s="23"/>
      <c r="K54" s="13"/>
      <c r="S54" s="107"/>
      <c r="T54" s="107"/>
      <c r="U54" s="107"/>
      <c r="V54" s="107"/>
    </row>
    <row r="55" spans="1:24" ht="21.75" customHeight="1" x14ac:dyDescent="0.2">
      <c r="A55" s="22">
        <v>3</v>
      </c>
      <c r="B55" s="58" t="s">
        <v>60</v>
      </c>
      <c r="C55" s="58"/>
      <c r="D55" s="110">
        <v>2452641.5</v>
      </c>
      <c r="E55" s="110"/>
      <c r="F55" s="110">
        <v>285000</v>
      </c>
      <c r="G55" s="110"/>
      <c r="H55" s="103">
        <f t="shared" si="0"/>
        <v>2737641.5</v>
      </c>
      <c r="I55" s="103"/>
      <c r="J55" s="23"/>
      <c r="K55" s="13"/>
      <c r="M55" s="111"/>
      <c r="N55" s="111"/>
      <c r="O55" s="24"/>
      <c r="S55" s="107"/>
      <c r="T55" s="107"/>
      <c r="U55" s="107"/>
      <c r="V55" s="107"/>
    </row>
    <row r="56" spans="1:24" ht="21.75" customHeight="1" x14ac:dyDescent="0.2">
      <c r="A56" s="22">
        <v>4</v>
      </c>
      <c r="B56" s="58" t="s">
        <v>61</v>
      </c>
      <c r="C56" s="58"/>
      <c r="D56" s="110">
        <v>4094500</v>
      </c>
      <c r="E56" s="110"/>
      <c r="F56" s="110">
        <v>2248580</v>
      </c>
      <c r="G56" s="110"/>
      <c r="H56" s="103">
        <f t="shared" si="0"/>
        <v>6343080</v>
      </c>
      <c r="I56" s="103"/>
      <c r="J56" s="23"/>
      <c r="K56" s="13"/>
      <c r="L56" s="24"/>
      <c r="M56" s="111"/>
      <c r="N56" s="111"/>
      <c r="S56" s="107"/>
      <c r="T56" s="107"/>
      <c r="U56" s="107"/>
      <c r="V56" s="107"/>
      <c r="X56" s="24"/>
    </row>
    <row r="57" spans="1:24" ht="17.649999999999999" customHeight="1" x14ac:dyDescent="0.2">
      <c r="A57" s="109" t="s">
        <v>62</v>
      </c>
      <c r="B57" s="109"/>
      <c r="C57" s="109"/>
      <c r="D57" s="103">
        <f>SUM(D53:D56)</f>
        <v>555303877.88999999</v>
      </c>
      <c r="E57" s="103"/>
      <c r="F57" s="110">
        <f>SUM(F53:F56)</f>
        <v>106660130</v>
      </c>
      <c r="G57" s="110"/>
      <c r="H57" s="103">
        <f>SUM(H53:H56)</f>
        <v>661964007.88999999</v>
      </c>
      <c r="I57" s="103"/>
      <c r="J57" s="13"/>
      <c r="K57" s="13"/>
      <c r="L57" s="24"/>
      <c r="M57" s="100"/>
      <c r="N57" s="100"/>
      <c r="O57" s="107"/>
      <c r="P57" s="107"/>
      <c r="Q57" s="107"/>
      <c r="R57" s="107"/>
      <c r="S57" s="107"/>
      <c r="T57" s="107"/>
      <c r="U57" s="107"/>
      <c r="V57" s="107"/>
    </row>
    <row r="58" spans="1:24" ht="7.5" customHeight="1" x14ac:dyDescent="0.2">
      <c r="A58" s="13"/>
      <c r="B58" s="5"/>
      <c r="C58" s="13"/>
      <c r="D58" s="25"/>
      <c r="E58" s="25"/>
      <c r="F58" s="25"/>
      <c r="G58" s="25"/>
      <c r="H58" s="25"/>
      <c r="I58" s="25"/>
      <c r="J58" s="13"/>
      <c r="K58" s="13"/>
      <c r="M58" s="100"/>
      <c r="N58" s="100"/>
      <c r="O58" s="107"/>
      <c r="P58" s="107"/>
      <c r="Q58" s="107"/>
      <c r="R58" s="107"/>
    </row>
    <row r="59" spans="1:24" ht="20.25" customHeight="1" x14ac:dyDescent="0.2">
      <c r="A59" s="104" t="s">
        <v>63</v>
      </c>
      <c r="B59" s="104"/>
      <c r="C59" s="104"/>
      <c r="D59" s="104"/>
      <c r="E59" s="104"/>
      <c r="F59" s="104"/>
      <c r="G59" s="104"/>
      <c r="H59" s="104"/>
      <c r="I59" s="13"/>
      <c r="J59" s="13"/>
      <c r="K59" s="13"/>
      <c r="M59" s="100"/>
      <c r="N59" s="100"/>
      <c r="O59" s="100"/>
      <c r="P59" s="100"/>
      <c r="Q59" s="107"/>
      <c r="R59" s="107"/>
    </row>
    <row r="60" spans="1:24" ht="16.5" customHeight="1" x14ac:dyDescent="0.2">
      <c r="A60" s="108" t="s">
        <v>53</v>
      </c>
      <c r="B60" s="108"/>
      <c r="C60" s="108"/>
      <c r="D60" s="108"/>
      <c r="E60" s="108"/>
      <c r="F60" s="108"/>
      <c r="G60" s="108"/>
      <c r="H60" s="108"/>
      <c r="I60" s="108"/>
      <c r="J60" s="4"/>
      <c r="K60" s="4"/>
      <c r="M60" s="100"/>
      <c r="N60" s="100"/>
      <c r="O60" s="100"/>
      <c r="P60" s="100"/>
      <c r="Q60" s="107"/>
      <c r="R60" s="107"/>
    </row>
    <row r="61" spans="1:24" ht="19.149999999999999" customHeight="1" x14ac:dyDescent="0.2">
      <c r="A61" s="98" t="s">
        <v>64</v>
      </c>
      <c r="B61" s="98"/>
      <c r="C61" s="98"/>
      <c r="D61" s="98" t="s">
        <v>55</v>
      </c>
      <c r="E61" s="98"/>
      <c r="F61" s="98" t="s">
        <v>56</v>
      </c>
      <c r="G61" s="98"/>
      <c r="H61" s="98" t="s">
        <v>57</v>
      </c>
      <c r="I61" s="98"/>
      <c r="J61" s="13"/>
      <c r="K61" s="13"/>
      <c r="M61" s="100"/>
      <c r="N61" s="100"/>
      <c r="O61" s="100"/>
      <c r="P61" s="100"/>
      <c r="Q61" s="26"/>
    </row>
    <row r="62" spans="1:24" ht="16.5" customHeight="1" x14ac:dyDescent="0.2">
      <c r="A62" s="99">
        <v>1</v>
      </c>
      <c r="B62" s="99"/>
      <c r="C62" s="99"/>
      <c r="D62" s="99">
        <v>2</v>
      </c>
      <c r="E62" s="99"/>
      <c r="F62" s="99">
        <v>3</v>
      </c>
      <c r="G62" s="99"/>
      <c r="H62" s="99">
        <v>4</v>
      </c>
      <c r="I62" s="99"/>
      <c r="J62" s="13"/>
      <c r="K62" s="13"/>
    </row>
    <row r="63" spans="1:24" ht="21.75" customHeight="1" x14ac:dyDescent="0.2">
      <c r="A63" s="89" t="s">
        <v>65</v>
      </c>
      <c r="B63" s="105"/>
      <c r="C63" s="90"/>
      <c r="D63" s="106">
        <f>D57</f>
        <v>555303877.88999999</v>
      </c>
      <c r="E63" s="106"/>
      <c r="F63" s="106">
        <f>F57</f>
        <v>106660130</v>
      </c>
      <c r="G63" s="106"/>
      <c r="H63" s="106">
        <f>F63+D63</f>
        <v>661964007.88999999</v>
      </c>
      <c r="I63" s="106"/>
      <c r="J63" s="13"/>
      <c r="K63" s="13"/>
      <c r="O63" s="100"/>
      <c r="P63" s="100"/>
    </row>
    <row r="64" spans="1:24" s="28" customFormat="1" ht="20.45" customHeight="1" x14ac:dyDescent="0.2">
      <c r="A64" s="101" t="s">
        <v>62</v>
      </c>
      <c r="B64" s="102"/>
      <c r="C64" s="102"/>
      <c r="D64" s="103">
        <f>SUM(D63:D63)</f>
        <v>555303877.88999999</v>
      </c>
      <c r="E64" s="103"/>
      <c r="F64" s="103">
        <f>SUM(F63:F63)</f>
        <v>106660130</v>
      </c>
      <c r="G64" s="103"/>
      <c r="H64" s="103">
        <f>SUM(H63:H63)</f>
        <v>661964007.88999999</v>
      </c>
      <c r="I64" s="103"/>
      <c r="J64" s="5"/>
      <c r="K64" s="27"/>
    </row>
    <row r="65" spans="1:17" ht="15.75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7" ht="17.45" customHeight="1" x14ac:dyDescent="0.2">
      <c r="A66" s="104" t="s">
        <v>66</v>
      </c>
      <c r="B66" s="104"/>
      <c r="C66" s="104"/>
      <c r="D66" s="104"/>
      <c r="E66" s="104"/>
      <c r="F66" s="104"/>
      <c r="G66" s="104"/>
      <c r="H66" s="104"/>
      <c r="I66" s="13"/>
      <c r="J66" s="13"/>
      <c r="K66" s="13"/>
    </row>
    <row r="67" spans="1:17" ht="21.2" customHeight="1" x14ac:dyDescent="0.2">
      <c r="A67" s="17" t="s">
        <v>45</v>
      </c>
      <c r="B67" s="17" t="s">
        <v>67</v>
      </c>
      <c r="C67" s="17" t="s">
        <v>68</v>
      </c>
      <c r="D67" s="98" t="s">
        <v>69</v>
      </c>
      <c r="E67" s="98"/>
      <c r="F67" s="98" t="s">
        <v>55</v>
      </c>
      <c r="G67" s="98"/>
      <c r="H67" s="98" t="s">
        <v>56</v>
      </c>
      <c r="I67" s="98"/>
      <c r="J67" s="98" t="s">
        <v>57</v>
      </c>
      <c r="K67" s="98"/>
    </row>
    <row r="68" spans="1:17" s="19" customFormat="1" ht="12.2" customHeight="1" x14ac:dyDescent="0.2">
      <c r="A68" s="20">
        <v>1</v>
      </c>
      <c r="B68" s="20">
        <v>2</v>
      </c>
      <c r="C68" s="20">
        <v>3</v>
      </c>
      <c r="D68" s="99">
        <v>4</v>
      </c>
      <c r="E68" s="99"/>
      <c r="F68" s="99">
        <v>5</v>
      </c>
      <c r="G68" s="99"/>
      <c r="H68" s="99">
        <v>6</v>
      </c>
      <c r="I68" s="99"/>
      <c r="J68" s="99">
        <v>7</v>
      </c>
      <c r="K68" s="96"/>
    </row>
    <row r="69" spans="1:17" ht="21.95" customHeight="1" x14ac:dyDescent="0.2">
      <c r="A69" s="22">
        <v>1</v>
      </c>
      <c r="B69" s="29" t="s">
        <v>70</v>
      </c>
      <c r="C69" s="30"/>
      <c r="D69" s="96"/>
      <c r="E69" s="96"/>
      <c r="F69" s="96"/>
      <c r="G69" s="96"/>
      <c r="H69" s="96"/>
      <c r="I69" s="96"/>
      <c r="J69" s="96"/>
      <c r="K69" s="96"/>
    </row>
    <row r="70" spans="1:17" ht="23.85" customHeight="1" x14ac:dyDescent="0.2">
      <c r="A70" s="31"/>
      <c r="B70" s="32" t="s">
        <v>71</v>
      </c>
      <c r="C70" s="32" t="s">
        <v>72</v>
      </c>
      <c r="D70" s="58" t="s">
        <v>73</v>
      </c>
      <c r="E70" s="58"/>
      <c r="F70" s="97">
        <v>49</v>
      </c>
      <c r="G70" s="97"/>
      <c r="H70" s="96"/>
      <c r="I70" s="96"/>
      <c r="J70" s="97">
        <f t="shared" ref="J70:J77" si="1">F70+H70</f>
        <v>49</v>
      </c>
      <c r="K70" s="97"/>
    </row>
    <row r="71" spans="1:17" ht="24.4" customHeight="1" x14ac:dyDescent="0.2">
      <c r="A71" s="33"/>
      <c r="B71" s="32" t="s">
        <v>74</v>
      </c>
      <c r="C71" s="32" t="s">
        <v>72</v>
      </c>
      <c r="D71" s="58" t="s">
        <v>73</v>
      </c>
      <c r="E71" s="58"/>
      <c r="F71" s="65">
        <v>1324</v>
      </c>
      <c r="G71" s="66"/>
      <c r="H71" s="87"/>
      <c r="I71" s="88"/>
      <c r="J71" s="65">
        <f t="shared" si="1"/>
        <v>1324</v>
      </c>
      <c r="K71" s="66"/>
    </row>
    <row r="72" spans="1:17" ht="24.4" customHeight="1" x14ac:dyDescent="0.2">
      <c r="A72" s="33"/>
      <c r="B72" s="32" t="s">
        <v>75</v>
      </c>
      <c r="C72" s="32" t="s">
        <v>72</v>
      </c>
      <c r="D72" s="58" t="s">
        <v>76</v>
      </c>
      <c r="E72" s="58"/>
      <c r="F72" s="65"/>
      <c r="G72" s="66"/>
      <c r="H72" s="87">
        <v>427</v>
      </c>
      <c r="I72" s="88"/>
      <c r="J72" s="65">
        <f t="shared" si="1"/>
        <v>427</v>
      </c>
      <c r="K72" s="66"/>
    </row>
    <row r="73" spans="1:17" s="7" customFormat="1" ht="23.85" customHeight="1" x14ac:dyDescent="0.2">
      <c r="A73" s="33"/>
      <c r="B73" s="32" t="s">
        <v>77</v>
      </c>
      <c r="C73" s="32" t="s">
        <v>72</v>
      </c>
      <c r="D73" s="58" t="s">
        <v>78</v>
      </c>
      <c r="E73" s="58"/>
      <c r="F73" s="59">
        <v>5247.49</v>
      </c>
      <c r="G73" s="60"/>
      <c r="H73" s="59">
        <v>248.74299999999999</v>
      </c>
      <c r="I73" s="60"/>
      <c r="J73" s="59">
        <f t="shared" si="1"/>
        <v>5496.2330000000002</v>
      </c>
      <c r="K73" s="60"/>
      <c r="M73" s="34"/>
    </row>
    <row r="74" spans="1:17" s="7" customFormat="1" ht="25.15" customHeight="1" x14ac:dyDescent="0.2">
      <c r="A74" s="33"/>
      <c r="B74" s="32" t="s">
        <v>79</v>
      </c>
      <c r="C74" s="32" t="s">
        <v>72</v>
      </c>
      <c r="D74" s="58" t="s">
        <v>78</v>
      </c>
      <c r="E74" s="58"/>
      <c r="F74" s="59">
        <v>2922.32</v>
      </c>
      <c r="G74" s="60"/>
      <c r="H74" s="59">
        <v>211.57300000000001</v>
      </c>
      <c r="I74" s="60"/>
      <c r="J74" s="59">
        <f t="shared" si="1"/>
        <v>3133.893</v>
      </c>
      <c r="K74" s="60"/>
      <c r="M74" s="35"/>
    </row>
    <row r="75" spans="1:17" s="7" customFormat="1" ht="25.15" customHeight="1" x14ac:dyDescent="0.2">
      <c r="A75" s="33"/>
      <c r="B75" s="32" t="s">
        <v>80</v>
      </c>
      <c r="C75" s="32" t="s">
        <v>72</v>
      </c>
      <c r="D75" s="58" t="s">
        <v>78</v>
      </c>
      <c r="E75" s="58"/>
      <c r="F75" s="59">
        <v>867.67</v>
      </c>
      <c r="G75" s="60"/>
      <c r="H75" s="59">
        <v>16.170000000000002</v>
      </c>
      <c r="I75" s="60"/>
      <c r="J75" s="59">
        <f t="shared" si="1"/>
        <v>883.83999999999992</v>
      </c>
      <c r="K75" s="60"/>
      <c r="M75" s="35"/>
    </row>
    <row r="76" spans="1:17" s="7" customFormat="1" ht="23.85" customHeight="1" x14ac:dyDescent="0.2">
      <c r="A76" s="33"/>
      <c r="B76" s="32" t="s">
        <v>81</v>
      </c>
      <c r="C76" s="32" t="s">
        <v>72</v>
      </c>
      <c r="D76" s="58" t="s">
        <v>78</v>
      </c>
      <c r="E76" s="58"/>
      <c r="F76" s="59">
        <v>425.25</v>
      </c>
      <c r="G76" s="60"/>
      <c r="H76" s="59">
        <v>5.5</v>
      </c>
      <c r="I76" s="60"/>
      <c r="J76" s="95">
        <f t="shared" si="1"/>
        <v>430.75</v>
      </c>
      <c r="K76" s="95"/>
      <c r="L76" s="36"/>
      <c r="M76" s="37"/>
      <c r="N76" s="93"/>
      <c r="O76" s="93"/>
      <c r="P76" s="94"/>
      <c r="Q76" s="94"/>
    </row>
    <row r="77" spans="1:17" s="7" customFormat="1" ht="22.5" customHeight="1" x14ac:dyDescent="0.2">
      <c r="A77" s="33"/>
      <c r="B77" s="32" t="s">
        <v>82</v>
      </c>
      <c r="C77" s="32" t="s">
        <v>72</v>
      </c>
      <c r="D77" s="58" t="s">
        <v>78</v>
      </c>
      <c r="E77" s="58"/>
      <c r="F77" s="59">
        <v>1032.25</v>
      </c>
      <c r="G77" s="60"/>
      <c r="H77" s="59">
        <v>15.5</v>
      </c>
      <c r="I77" s="60"/>
      <c r="J77" s="95">
        <f t="shared" si="1"/>
        <v>1047.75</v>
      </c>
      <c r="K77" s="95"/>
      <c r="L77" s="36"/>
      <c r="M77" s="37"/>
      <c r="N77" s="93"/>
      <c r="O77" s="93"/>
      <c r="P77" s="94"/>
      <c r="Q77" s="94"/>
    </row>
    <row r="78" spans="1:17" ht="19.149999999999999" customHeight="1" x14ac:dyDescent="0.2">
      <c r="A78" s="33">
        <v>2</v>
      </c>
      <c r="B78" s="29" t="s">
        <v>83</v>
      </c>
      <c r="C78" s="32"/>
      <c r="D78" s="58"/>
      <c r="E78" s="58"/>
      <c r="F78" s="59"/>
      <c r="G78" s="60"/>
      <c r="H78" s="80"/>
      <c r="I78" s="81"/>
      <c r="J78" s="59"/>
      <c r="K78" s="60"/>
    </row>
    <row r="79" spans="1:17" ht="26.45" customHeight="1" x14ac:dyDescent="0.2">
      <c r="A79" s="33"/>
      <c r="B79" s="32" t="s">
        <v>84</v>
      </c>
      <c r="C79" s="32" t="s">
        <v>85</v>
      </c>
      <c r="D79" s="58" t="s">
        <v>76</v>
      </c>
      <c r="E79" s="58"/>
      <c r="F79" s="65">
        <v>37432</v>
      </c>
      <c r="G79" s="66"/>
      <c r="H79" s="80"/>
      <c r="I79" s="81"/>
      <c r="J79" s="65">
        <f>F79+H79</f>
        <v>37432</v>
      </c>
      <c r="K79" s="66"/>
    </row>
    <row r="80" spans="1:17" ht="26.45" customHeight="1" x14ac:dyDescent="0.2">
      <c r="A80" s="33"/>
      <c r="B80" s="32" t="s">
        <v>86</v>
      </c>
      <c r="C80" s="32" t="s">
        <v>85</v>
      </c>
      <c r="D80" s="58" t="s">
        <v>76</v>
      </c>
      <c r="E80" s="58"/>
      <c r="F80" s="65"/>
      <c r="G80" s="66"/>
      <c r="H80" s="87">
        <v>7957</v>
      </c>
      <c r="I80" s="88"/>
      <c r="J80" s="65">
        <f>F80+H80</f>
        <v>7957</v>
      </c>
      <c r="K80" s="66"/>
    </row>
    <row r="81" spans="1:11" ht="26.45" customHeight="1" x14ac:dyDescent="0.2">
      <c r="A81" s="33"/>
      <c r="B81" s="32" t="s">
        <v>87</v>
      </c>
      <c r="C81" s="32" t="s">
        <v>72</v>
      </c>
      <c r="D81" s="89" t="s">
        <v>88</v>
      </c>
      <c r="E81" s="90"/>
      <c r="F81" s="87">
        <v>175</v>
      </c>
      <c r="G81" s="88"/>
      <c r="H81" s="63"/>
      <c r="I81" s="64"/>
      <c r="J81" s="87">
        <f>F81</f>
        <v>175</v>
      </c>
      <c r="K81" s="88"/>
    </row>
    <row r="82" spans="1:11" ht="26.45" customHeight="1" x14ac:dyDescent="0.2">
      <c r="A82" s="33"/>
      <c r="B82" s="32" t="s">
        <v>89</v>
      </c>
      <c r="C82" s="32" t="s">
        <v>90</v>
      </c>
      <c r="D82" s="89" t="s">
        <v>88</v>
      </c>
      <c r="E82" s="90"/>
      <c r="F82" s="80">
        <v>40</v>
      </c>
      <c r="G82" s="81"/>
      <c r="H82" s="63"/>
      <c r="I82" s="64"/>
      <c r="J82" s="80">
        <f>F82</f>
        <v>40</v>
      </c>
      <c r="K82" s="81"/>
    </row>
    <row r="83" spans="1:11" ht="25.9" customHeight="1" x14ac:dyDescent="0.2">
      <c r="A83" s="33"/>
      <c r="B83" s="32" t="s">
        <v>91</v>
      </c>
      <c r="C83" s="32" t="s">
        <v>72</v>
      </c>
      <c r="D83" s="89" t="s">
        <v>92</v>
      </c>
      <c r="E83" s="90"/>
      <c r="F83" s="91">
        <v>3</v>
      </c>
      <c r="G83" s="92"/>
      <c r="H83" s="91">
        <v>1</v>
      </c>
      <c r="I83" s="92"/>
      <c r="J83" s="91">
        <f>F83+H83</f>
        <v>4</v>
      </c>
      <c r="K83" s="92"/>
    </row>
    <row r="84" spans="1:11" ht="22.9" customHeight="1" x14ac:dyDescent="0.2">
      <c r="A84" s="33"/>
      <c r="B84" s="32" t="s">
        <v>93</v>
      </c>
      <c r="C84" s="32" t="s">
        <v>72</v>
      </c>
      <c r="D84" s="89" t="s">
        <v>92</v>
      </c>
      <c r="E84" s="90"/>
      <c r="F84" s="87">
        <v>3</v>
      </c>
      <c r="G84" s="88"/>
      <c r="H84" s="65"/>
      <c r="I84" s="66"/>
      <c r="J84" s="65">
        <f>F84+H84</f>
        <v>3</v>
      </c>
      <c r="K84" s="66"/>
    </row>
    <row r="85" spans="1:11" ht="21.75" customHeight="1" x14ac:dyDescent="0.2">
      <c r="A85" s="33">
        <v>3</v>
      </c>
      <c r="B85" s="29" t="s">
        <v>94</v>
      </c>
      <c r="C85" s="32"/>
      <c r="D85" s="58"/>
      <c r="E85" s="58"/>
      <c r="F85" s="59"/>
      <c r="G85" s="60"/>
      <c r="H85" s="59"/>
      <c r="I85" s="60"/>
      <c r="J85" s="59"/>
      <c r="K85" s="60"/>
    </row>
    <row r="86" spans="1:11" ht="31.35" customHeight="1" x14ac:dyDescent="0.2">
      <c r="A86" s="33"/>
      <c r="B86" s="32" t="s">
        <v>95</v>
      </c>
      <c r="C86" s="32" t="s">
        <v>90</v>
      </c>
      <c r="D86" s="58" t="s">
        <v>88</v>
      </c>
      <c r="E86" s="58"/>
      <c r="F86" s="59">
        <f>ROUND(D57/F79,2)</f>
        <v>14835</v>
      </c>
      <c r="G86" s="60"/>
      <c r="H86" s="59">
        <f>ROUND(F57/F79,2)</f>
        <v>2849.44</v>
      </c>
      <c r="I86" s="60"/>
      <c r="J86" s="59">
        <f t="shared" ref="J86:J91" si="2">F86+H86</f>
        <v>17684.439999999999</v>
      </c>
      <c r="K86" s="60"/>
    </row>
    <row r="87" spans="1:11" ht="31.35" customHeight="1" x14ac:dyDescent="0.2">
      <c r="A87" s="33"/>
      <c r="B87" s="32" t="s">
        <v>96</v>
      </c>
      <c r="C87" s="32" t="s">
        <v>90</v>
      </c>
      <c r="D87" s="58" t="s">
        <v>88</v>
      </c>
      <c r="E87" s="58"/>
      <c r="F87" s="59">
        <f>ROUND(D64/F71,2)</f>
        <v>419413.81</v>
      </c>
      <c r="G87" s="60"/>
      <c r="H87" s="59">
        <f>ROUND(F57/F71,2)</f>
        <v>80559.009999999995</v>
      </c>
      <c r="I87" s="60"/>
      <c r="J87" s="59">
        <f t="shared" si="2"/>
        <v>499972.82</v>
      </c>
      <c r="K87" s="60"/>
    </row>
    <row r="88" spans="1:11" ht="31.35" customHeight="1" x14ac:dyDescent="0.2">
      <c r="A88" s="33"/>
      <c r="B88" s="32" t="s">
        <v>97</v>
      </c>
      <c r="C88" s="32" t="s">
        <v>85</v>
      </c>
      <c r="D88" s="58" t="s">
        <v>88</v>
      </c>
      <c r="E88" s="58"/>
      <c r="F88" s="87">
        <f>ROUND(F79/F71,0)</f>
        <v>28</v>
      </c>
      <c r="G88" s="88"/>
      <c r="H88" s="59"/>
      <c r="I88" s="60"/>
      <c r="J88" s="65">
        <f t="shared" si="2"/>
        <v>28</v>
      </c>
      <c r="K88" s="66"/>
    </row>
    <row r="89" spans="1:11" ht="31.35" customHeight="1" x14ac:dyDescent="0.2">
      <c r="A89" s="33"/>
      <c r="B89" s="32" t="s">
        <v>98</v>
      </c>
      <c r="C89" s="32" t="s">
        <v>85</v>
      </c>
      <c r="D89" s="58" t="s">
        <v>88</v>
      </c>
      <c r="E89" s="58"/>
      <c r="F89" s="87">
        <v>0</v>
      </c>
      <c r="G89" s="88"/>
      <c r="H89" s="87">
        <f>ROUND(H80/H72,0)</f>
        <v>19</v>
      </c>
      <c r="I89" s="88"/>
      <c r="J89" s="65">
        <f t="shared" si="2"/>
        <v>19</v>
      </c>
      <c r="K89" s="66"/>
    </row>
    <row r="90" spans="1:11" ht="26.45" customHeight="1" x14ac:dyDescent="0.2">
      <c r="A90" s="31"/>
      <c r="B90" s="38" t="s">
        <v>99</v>
      </c>
      <c r="C90" s="32" t="s">
        <v>85</v>
      </c>
      <c r="D90" s="58" t="s">
        <v>88</v>
      </c>
      <c r="E90" s="58"/>
      <c r="F90" s="82">
        <f>ROUND(F79/(F74+F75),0)</f>
        <v>10</v>
      </c>
      <c r="G90" s="83"/>
      <c r="H90" s="69"/>
      <c r="I90" s="70"/>
      <c r="J90" s="69">
        <f t="shared" si="2"/>
        <v>10</v>
      </c>
      <c r="K90" s="70"/>
    </row>
    <row r="91" spans="1:11" ht="24.4" customHeight="1" x14ac:dyDescent="0.2">
      <c r="A91" s="39"/>
      <c r="B91" s="40" t="s">
        <v>100</v>
      </c>
      <c r="C91" s="40" t="s">
        <v>101</v>
      </c>
      <c r="D91" s="84" t="s">
        <v>88</v>
      </c>
      <c r="E91" s="84"/>
      <c r="F91" s="85">
        <f>F79*F81</f>
        <v>6550600</v>
      </c>
      <c r="G91" s="85"/>
      <c r="H91" s="86"/>
      <c r="I91" s="86"/>
      <c r="J91" s="86">
        <f t="shared" si="2"/>
        <v>6550600</v>
      </c>
      <c r="K91" s="86"/>
    </row>
    <row r="92" spans="1:11" s="7" customFormat="1" ht="39.4" customHeight="1" x14ac:dyDescent="0.2">
      <c r="A92" s="41"/>
      <c r="B92" s="32" t="s">
        <v>102</v>
      </c>
      <c r="C92" s="32" t="s">
        <v>90</v>
      </c>
      <c r="D92" s="58" t="s">
        <v>88</v>
      </c>
      <c r="E92" s="58"/>
      <c r="F92" s="80">
        <f>D55/F83</f>
        <v>817547.16666666663</v>
      </c>
      <c r="G92" s="81"/>
      <c r="H92" s="59">
        <f>F55/H83</f>
        <v>285000</v>
      </c>
      <c r="I92" s="60"/>
      <c r="J92" s="59">
        <f>ROUND(H55/(F83+H83),2)</f>
        <v>684410.38</v>
      </c>
      <c r="K92" s="60"/>
    </row>
    <row r="93" spans="1:11" s="7" customFormat="1" ht="23.85" customHeight="1" x14ac:dyDescent="0.2">
      <c r="A93" s="41"/>
      <c r="B93" s="32" t="s">
        <v>103</v>
      </c>
      <c r="C93" s="32" t="s">
        <v>90</v>
      </c>
      <c r="D93" s="58" t="s">
        <v>88</v>
      </c>
      <c r="E93" s="58"/>
      <c r="F93" s="80">
        <v>511747.33</v>
      </c>
      <c r="G93" s="81"/>
      <c r="H93" s="59"/>
      <c r="I93" s="60"/>
      <c r="J93" s="59">
        <f t="shared" ref="J93" si="3">F93+H93</f>
        <v>511747.33</v>
      </c>
      <c r="K93" s="60"/>
    </row>
    <row r="94" spans="1:11" s="7" customFormat="1" ht="17.649999999999999" customHeight="1" x14ac:dyDescent="0.2">
      <c r="A94" s="42">
        <v>4</v>
      </c>
      <c r="B94" s="43" t="s">
        <v>104</v>
      </c>
      <c r="C94" s="44"/>
      <c r="D94" s="73"/>
      <c r="E94" s="73"/>
      <c r="F94" s="74"/>
      <c r="G94" s="75"/>
      <c r="H94" s="76"/>
      <c r="I94" s="77"/>
      <c r="J94" s="78"/>
      <c r="K94" s="79"/>
    </row>
    <row r="95" spans="1:11" s="7" customFormat="1" ht="27.2" customHeight="1" x14ac:dyDescent="0.2">
      <c r="A95" s="42"/>
      <c r="B95" s="32" t="s">
        <v>105</v>
      </c>
      <c r="C95" s="32" t="s">
        <v>106</v>
      </c>
      <c r="D95" s="58" t="s">
        <v>88</v>
      </c>
      <c r="E95" s="58"/>
      <c r="F95" s="61">
        <v>99.9</v>
      </c>
      <c r="G95" s="62"/>
      <c r="H95" s="65"/>
      <c r="I95" s="66"/>
      <c r="J95" s="61">
        <f t="shared" ref="J95:J98" si="4">F95+H95</f>
        <v>99.9</v>
      </c>
      <c r="K95" s="62"/>
    </row>
    <row r="96" spans="1:11" ht="21.75" customHeight="1" x14ac:dyDescent="0.2">
      <c r="A96" s="31"/>
      <c r="B96" s="32" t="s">
        <v>107</v>
      </c>
      <c r="C96" s="32" t="s">
        <v>85</v>
      </c>
      <c r="D96" s="58" t="s">
        <v>108</v>
      </c>
      <c r="E96" s="58"/>
      <c r="F96" s="65">
        <v>1798</v>
      </c>
      <c r="G96" s="66"/>
      <c r="H96" s="65"/>
      <c r="I96" s="66"/>
      <c r="J96" s="65">
        <f t="shared" si="4"/>
        <v>1798</v>
      </c>
      <c r="K96" s="66"/>
    </row>
    <row r="97" spans="1:16" ht="22.5" customHeight="1" x14ac:dyDescent="0.2">
      <c r="A97" s="31"/>
      <c r="B97" s="32" t="s">
        <v>109</v>
      </c>
      <c r="C97" s="32" t="s">
        <v>106</v>
      </c>
      <c r="D97" s="58" t="s">
        <v>88</v>
      </c>
      <c r="E97" s="58"/>
      <c r="F97" s="67">
        <v>99</v>
      </c>
      <c r="G97" s="68"/>
      <c r="H97" s="69"/>
      <c r="I97" s="70"/>
      <c r="J97" s="71">
        <f t="shared" si="4"/>
        <v>99</v>
      </c>
      <c r="K97" s="72"/>
    </row>
    <row r="98" spans="1:16" s="7" customFormat="1" ht="28.5" customHeight="1" x14ac:dyDescent="0.2">
      <c r="A98" s="32"/>
      <c r="B98" s="32" t="s">
        <v>110</v>
      </c>
      <c r="C98" s="32" t="s">
        <v>106</v>
      </c>
      <c r="D98" s="58" t="s">
        <v>88</v>
      </c>
      <c r="E98" s="58"/>
      <c r="F98" s="59"/>
      <c r="G98" s="60"/>
      <c r="H98" s="61">
        <v>118.7</v>
      </c>
      <c r="I98" s="62"/>
      <c r="J98" s="61">
        <f t="shared" si="4"/>
        <v>118.7</v>
      </c>
      <c r="K98" s="62"/>
      <c r="M98" s="28"/>
    </row>
    <row r="99" spans="1:16" ht="28.5" customHeight="1" x14ac:dyDescent="0.2">
      <c r="A99" s="30"/>
      <c r="B99" s="32" t="s">
        <v>111</v>
      </c>
      <c r="C99" s="32" t="s">
        <v>106</v>
      </c>
      <c r="D99" s="58" t="s">
        <v>88</v>
      </c>
      <c r="E99" s="58"/>
      <c r="F99" s="63">
        <v>93.1</v>
      </c>
      <c r="G99" s="64"/>
      <c r="H99" s="63"/>
      <c r="I99" s="64"/>
      <c r="J99" s="63">
        <f>F99</f>
        <v>93.1</v>
      </c>
      <c r="K99" s="64"/>
    </row>
    <row r="100" spans="1:16" s="45" customFormat="1" ht="23.25" customHeight="1" x14ac:dyDescent="0.25">
      <c r="A100" s="55" t="s">
        <v>112</v>
      </c>
      <c r="B100" s="55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6" s="45" customFormat="1" ht="15.75" customHeight="1" x14ac:dyDescent="0.25">
      <c r="A101" s="46"/>
      <c r="B101" s="13"/>
      <c r="C101" s="13"/>
      <c r="D101" s="13"/>
      <c r="E101" s="47"/>
      <c r="F101" s="13"/>
      <c r="G101" s="13"/>
      <c r="H101" s="56" t="s">
        <v>113</v>
      </c>
      <c r="I101" s="56"/>
      <c r="J101" s="56"/>
      <c r="K101" s="56"/>
      <c r="P101" s="45">
        <f>P100*100</f>
        <v>0</v>
      </c>
    </row>
    <row r="102" spans="1:16" s="45" customFormat="1" ht="54" customHeight="1" x14ac:dyDescent="0.25">
      <c r="A102" s="55" t="s">
        <v>114</v>
      </c>
      <c r="B102" s="55"/>
      <c r="C102" s="13"/>
      <c r="D102" s="13"/>
      <c r="E102" s="48" t="s">
        <v>115</v>
      </c>
      <c r="F102" s="49"/>
      <c r="G102" s="49"/>
      <c r="H102" s="52" t="s">
        <v>116</v>
      </c>
      <c r="I102" s="53"/>
      <c r="J102" s="53"/>
      <c r="K102" s="53"/>
    </row>
    <row r="103" spans="1:16" s="45" customFormat="1" ht="28.5" customHeight="1" x14ac:dyDescent="0.25">
      <c r="A103" s="55" t="s">
        <v>117</v>
      </c>
      <c r="B103" s="55"/>
      <c r="C103" s="13"/>
      <c r="D103" s="13"/>
      <c r="E103" s="13"/>
      <c r="F103" s="13"/>
      <c r="G103" s="13"/>
      <c r="H103" s="57"/>
      <c r="I103" s="57"/>
      <c r="J103" s="57"/>
      <c r="K103" s="57"/>
    </row>
    <row r="104" spans="1:16" s="45" customFormat="1" ht="20.25" customHeight="1" x14ac:dyDescent="0.25">
      <c r="A104" s="46"/>
      <c r="B104" s="13"/>
      <c r="C104" s="13"/>
      <c r="D104" s="13"/>
      <c r="E104" s="47"/>
      <c r="F104" s="13"/>
      <c r="G104" s="13"/>
      <c r="H104" s="51" t="s">
        <v>118</v>
      </c>
      <c r="I104" s="51"/>
      <c r="J104" s="51"/>
      <c r="K104" s="51"/>
    </row>
    <row r="105" spans="1:16" s="45" customFormat="1" ht="34.5" customHeight="1" x14ac:dyDescent="0.2">
      <c r="A105" s="46" t="s">
        <v>119</v>
      </c>
      <c r="B105" s="13"/>
      <c r="C105" s="46"/>
      <c r="D105" s="13"/>
      <c r="E105" s="48" t="s">
        <v>115</v>
      </c>
      <c r="F105" s="48"/>
      <c r="G105" s="49"/>
      <c r="H105" s="52" t="s">
        <v>116</v>
      </c>
      <c r="I105" s="53"/>
      <c r="J105" s="53"/>
      <c r="K105" s="53"/>
    </row>
    <row r="106" spans="1:16" ht="15.75" x14ac:dyDescent="0.2">
      <c r="B106" s="54" t="s">
        <v>120</v>
      </c>
      <c r="C106" s="54"/>
      <c r="D106" s="54"/>
    </row>
    <row r="107" spans="1:16" x14ac:dyDescent="0.2">
      <c r="B107" s="50"/>
    </row>
  </sheetData>
  <mergeCells count="274">
    <mergeCell ref="M14:W14"/>
    <mergeCell ref="B6:C6"/>
    <mergeCell ref="E6:F6"/>
    <mergeCell ref="G6:K6"/>
    <mergeCell ref="A7:K7"/>
    <mergeCell ref="A8:K8"/>
    <mergeCell ref="A9:K9"/>
    <mergeCell ref="H1:L1"/>
    <mergeCell ref="H2:L2"/>
    <mergeCell ref="A3:K3"/>
    <mergeCell ref="B4:F4"/>
    <mergeCell ref="G4:K4"/>
    <mergeCell ref="B5:F5"/>
    <mergeCell ref="G5:K5"/>
    <mergeCell ref="A15:J15"/>
    <mergeCell ref="A16:K16"/>
    <mergeCell ref="A17:K17"/>
    <mergeCell ref="A18:K18"/>
    <mergeCell ref="A19:K19"/>
    <mergeCell ref="A20:K20"/>
    <mergeCell ref="A10:I10"/>
    <mergeCell ref="A11:K11"/>
    <mergeCell ref="A12:K12"/>
    <mergeCell ref="A13:K13"/>
    <mergeCell ref="A14:K14"/>
    <mergeCell ref="A27:K27"/>
    <mergeCell ref="A28:K28"/>
    <mergeCell ref="A29:K29"/>
    <mergeCell ref="A30:K30"/>
    <mergeCell ref="A31:J31"/>
    <mergeCell ref="A32:K32"/>
    <mergeCell ref="A21:K21"/>
    <mergeCell ref="A22:K22"/>
    <mergeCell ref="A23:K23"/>
    <mergeCell ref="A24:K24"/>
    <mergeCell ref="A25:J25"/>
    <mergeCell ref="A26:K26"/>
    <mergeCell ref="B40:H40"/>
    <mergeCell ref="B41:H41"/>
    <mergeCell ref="A43:K43"/>
    <mergeCell ref="A45:K45"/>
    <mergeCell ref="B47:H47"/>
    <mergeCell ref="B48:H48"/>
    <mergeCell ref="A33:K33"/>
    <mergeCell ref="A34:K34"/>
    <mergeCell ref="A35:K35"/>
    <mergeCell ref="A36:K36"/>
    <mergeCell ref="A37:K37"/>
    <mergeCell ref="A38:K38"/>
    <mergeCell ref="S51:T51"/>
    <mergeCell ref="U51:V51"/>
    <mergeCell ref="B52:C52"/>
    <mergeCell ref="D52:E52"/>
    <mergeCell ref="F52:G52"/>
    <mergeCell ref="H52:I52"/>
    <mergeCell ref="S52:T52"/>
    <mergeCell ref="U52:V52"/>
    <mergeCell ref="A49:H49"/>
    <mergeCell ref="A50:I50"/>
    <mergeCell ref="B51:C51"/>
    <mergeCell ref="D51:E51"/>
    <mergeCell ref="F51:G51"/>
    <mergeCell ref="H51:I51"/>
    <mergeCell ref="B54:C54"/>
    <mergeCell ref="D54:E54"/>
    <mergeCell ref="F54:G54"/>
    <mergeCell ref="H54:I54"/>
    <mergeCell ref="S54:T54"/>
    <mergeCell ref="U54:V54"/>
    <mergeCell ref="B53:C53"/>
    <mergeCell ref="D53:E53"/>
    <mergeCell ref="F53:G53"/>
    <mergeCell ref="H53:I53"/>
    <mergeCell ref="S53:T53"/>
    <mergeCell ref="U53:V53"/>
    <mergeCell ref="U55:V55"/>
    <mergeCell ref="B56:C56"/>
    <mergeCell ref="D56:E56"/>
    <mergeCell ref="F56:G56"/>
    <mergeCell ref="H56:I56"/>
    <mergeCell ref="M56:N56"/>
    <mergeCell ref="S56:T56"/>
    <mergeCell ref="U56:V56"/>
    <mergeCell ref="B55:C55"/>
    <mergeCell ref="D55:E55"/>
    <mergeCell ref="F55:G55"/>
    <mergeCell ref="H55:I55"/>
    <mergeCell ref="M55:N55"/>
    <mergeCell ref="S55:T55"/>
    <mergeCell ref="Q59:R59"/>
    <mergeCell ref="A60:I60"/>
    <mergeCell ref="M60:N60"/>
    <mergeCell ref="O60:P60"/>
    <mergeCell ref="Q60:R60"/>
    <mergeCell ref="Q57:R57"/>
    <mergeCell ref="S57:T57"/>
    <mergeCell ref="U57:V57"/>
    <mergeCell ref="M58:N58"/>
    <mergeCell ref="O58:P58"/>
    <mergeCell ref="Q58:R58"/>
    <mergeCell ref="A57:C57"/>
    <mergeCell ref="D57:E57"/>
    <mergeCell ref="F57:G57"/>
    <mergeCell ref="H57:I57"/>
    <mergeCell ref="M57:N57"/>
    <mergeCell ref="O57:P57"/>
    <mergeCell ref="A61:C61"/>
    <mergeCell ref="D61:E61"/>
    <mergeCell ref="F61:G61"/>
    <mergeCell ref="H61:I61"/>
    <mergeCell ref="M61:N61"/>
    <mergeCell ref="O61:P61"/>
    <mergeCell ref="A59:H59"/>
    <mergeCell ref="M59:N59"/>
    <mergeCell ref="O59:P59"/>
    <mergeCell ref="O63:P63"/>
    <mergeCell ref="A64:C64"/>
    <mergeCell ref="D64:E64"/>
    <mergeCell ref="F64:G64"/>
    <mergeCell ref="H64:I64"/>
    <mergeCell ref="A66:H66"/>
    <mergeCell ref="A62:C62"/>
    <mergeCell ref="D62:E62"/>
    <mergeCell ref="F62:G62"/>
    <mergeCell ref="H62:I62"/>
    <mergeCell ref="A63:C63"/>
    <mergeCell ref="D63:E63"/>
    <mergeCell ref="F63:G63"/>
    <mergeCell ref="H63:I63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P76:Q76"/>
    <mergeCell ref="D77:E77"/>
    <mergeCell ref="F77:G77"/>
    <mergeCell ref="H77:I77"/>
    <mergeCell ref="J77:K77"/>
    <mergeCell ref="N77:O77"/>
    <mergeCell ref="P77:Q77"/>
    <mergeCell ref="D75:E75"/>
    <mergeCell ref="F75:G75"/>
    <mergeCell ref="H75:I75"/>
    <mergeCell ref="J75:K75"/>
    <mergeCell ref="D76:E76"/>
    <mergeCell ref="F76:G76"/>
    <mergeCell ref="H76:I76"/>
    <mergeCell ref="J76:K76"/>
    <mergeCell ref="D78:E78"/>
    <mergeCell ref="F78:G78"/>
    <mergeCell ref="H78:I78"/>
    <mergeCell ref="J78:K78"/>
    <mergeCell ref="D79:E79"/>
    <mergeCell ref="F79:G79"/>
    <mergeCell ref="H79:I79"/>
    <mergeCell ref="J79:K79"/>
    <mergeCell ref="N76:O76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6:E86"/>
    <mergeCell ref="F86:G86"/>
    <mergeCell ref="H86:I86"/>
    <mergeCell ref="J86:K86"/>
    <mergeCell ref="D87:E87"/>
    <mergeCell ref="F87:G87"/>
    <mergeCell ref="H87:I87"/>
    <mergeCell ref="J87:K87"/>
    <mergeCell ref="D84:E84"/>
    <mergeCell ref="F84:G84"/>
    <mergeCell ref="H84:I84"/>
    <mergeCell ref="J84:K84"/>
    <mergeCell ref="D85:E85"/>
    <mergeCell ref="F85:G85"/>
    <mergeCell ref="H85:I85"/>
    <mergeCell ref="J85:K85"/>
    <mergeCell ref="D90:E90"/>
    <mergeCell ref="F90:G90"/>
    <mergeCell ref="H90:I90"/>
    <mergeCell ref="J90:K90"/>
    <mergeCell ref="D91:E91"/>
    <mergeCell ref="F91:G91"/>
    <mergeCell ref="H91:I91"/>
    <mergeCell ref="J91:K91"/>
    <mergeCell ref="D88:E88"/>
    <mergeCell ref="F88:G88"/>
    <mergeCell ref="H88:I88"/>
    <mergeCell ref="J88:K88"/>
    <mergeCell ref="D89:E89"/>
    <mergeCell ref="F89:G89"/>
    <mergeCell ref="H89:I89"/>
    <mergeCell ref="J89:K89"/>
    <mergeCell ref="D94:E94"/>
    <mergeCell ref="F94:G94"/>
    <mergeCell ref="H94:I94"/>
    <mergeCell ref="J94:K94"/>
    <mergeCell ref="D95:E95"/>
    <mergeCell ref="F95:G95"/>
    <mergeCell ref="H95:I95"/>
    <mergeCell ref="J95:K95"/>
    <mergeCell ref="D92:E92"/>
    <mergeCell ref="F92:G92"/>
    <mergeCell ref="H92:I92"/>
    <mergeCell ref="J92:K92"/>
    <mergeCell ref="D93:E93"/>
    <mergeCell ref="F93:G93"/>
    <mergeCell ref="H93:I93"/>
    <mergeCell ref="J93:K93"/>
    <mergeCell ref="D98:E98"/>
    <mergeCell ref="F98:G98"/>
    <mergeCell ref="H98:I98"/>
    <mergeCell ref="J98:K98"/>
    <mergeCell ref="D99:E99"/>
    <mergeCell ref="F99:G99"/>
    <mergeCell ref="H99:I99"/>
    <mergeCell ref="J99:K99"/>
    <mergeCell ref="D96:E96"/>
    <mergeCell ref="F96:G96"/>
    <mergeCell ref="H96:I96"/>
    <mergeCell ref="J96:K96"/>
    <mergeCell ref="D97:E97"/>
    <mergeCell ref="F97:G97"/>
    <mergeCell ref="H97:I97"/>
    <mergeCell ref="J97:K97"/>
    <mergeCell ref="H104:K104"/>
    <mergeCell ref="H105:K105"/>
    <mergeCell ref="B106:D106"/>
    <mergeCell ref="A100:B100"/>
    <mergeCell ref="H101:K101"/>
    <mergeCell ref="A102:B102"/>
    <mergeCell ref="H102:K102"/>
    <mergeCell ref="A103:B103"/>
    <mergeCell ref="H103:K103"/>
  </mergeCells>
  <pageMargins left="0.74803149606299213" right="0.23622047244094491" top="0.35433070866141736" bottom="0.15748031496062992" header="0.51181102362204722" footer="0.51181102362204722"/>
  <pageSetup paperSize="9" scale="51" fitToHeight="4" orientation="landscape" r:id="rId1"/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0611021</vt:lpstr>
      <vt:lpstr>'0611021'!Область_друку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2026-02-05T14:59:24Z</dcterms:created>
  <dcterms:modified xsi:type="dcterms:W3CDTF">2026-02-09T11:34:51Z</dcterms:modified>
</cp:coreProperties>
</file>