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Культура\"/>
    </mc:Choice>
  </mc:AlternateContent>
  <bookViews>
    <workbookView xWindow="0" yWindow="0" windowWidth="28800" windowHeight="12885"/>
  </bookViews>
  <sheets>
    <sheet name="101406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80" i="1"/>
  <c r="G78" i="1"/>
  <c r="G75" i="1"/>
  <c r="G74" i="1"/>
  <c r="G73" i="1"/>
  <c r="G72" i="1"/>
  <c r="F70" i="1"/>
  <c r="E70" i="1"/>
  <c r="G70" i="1" s="1"/>
  <c r="E69" i="1"/>
  <c r="G69" i="1" s="1"/>
  <c r="E68" i="1"/>
  <c r="G68" i="1" s="1"/>
  <c r="E67" i="1"/>
  <c r="G67" i="1" s="1"/>
  <c r="F66" i="1"/>
  <c r="F65" i="1" s="1"/>
  <c r="E66" i="1"/>
  <c r="E65" i="1"/>
  <c r="G65" i="1" s="1"/>
  <c r="E64" i="1"/>
  <c r="G64" i="1" s="1"/>
  <c r="E63" i="1"/>
  <c r="G63" i="1" s="1"/>
  <c r="G59" i="1"/>
  <c r="F59" i="1"/>
  <c r="E59" i="1"/>
  <c r="D52" i="1"/>
  <c r="C52" i="1"/>
  <c r="E51" i="1"/>
  <c r="E50" i="1"/>
  <c r="E52" i="1" s="1"/>
  <c r="D50" i="1"/>
  <c r="C50" i="1"/>
  <c r="D42" i="1"/>
  <c r="C42" i="1"/>
  <c r="E41" i="1"/>
  <c r="E42" i="1" s="1"/>
  <c r="G19" i="1"/>
  <c r="C19" i="1"/>
  <c r="E10" i="1"/>
  <c r="G66" i="1" l="1"/>
</calcChain>
</file>

<file path=xl/sharedStrings.xml><?xml version="1.0" encoding="utf-8"?>
<sst xmlns="http://schemas.openxmlformats.org/spreadsheetml/2006/main" count="151" uniqueCount="98">
  <si>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</si>
  <si>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</si>
  <si>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</si>
  <si>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</si>
  <si>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</si>
  <si>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</si>
  <si>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2026 рік</t>
  </si>
  <si>
    <t xml:space="preserve">1. </t>
  </si>
  <si>
    <t>02231293</t>
  </si>
  <si>
    <t>(код Програмної класифікації видатків та кредитування місцевого бюджету)</t>
  </si>
  <si>
    <t>(код за ЄДРПОУ)</t>
  </si>
  <si>
    <t xml:space="preserve">2. </t>
  </si>
  <si>
    <t>(найменування відповідального виконавця)</t>
  </si>
  <si>
    <t xml:space="preserve">3. </t>
  </si>
  <si>
    <t>0828</t>
  </si>
  <si>
    <t>Забезпечення діяльності палаців і будинків культури, клубів, центрів дозвілля та інших клубних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</si>
  <si>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</si>
  <si>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</si>
  <si>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</si>
  <si>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</si>
  <si>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</si>
  <si>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- 26 487 934 гривень, у тому числі загального фонду - 25 723 034 гривень та спеціального фонду - 764 900 гривень.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</si>
  <si>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</si>
  <si>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18 грудня 2025 р. №89 " Програма розвитку  Хмельницької міської територіальної громади у сфері культури і туризму " Культурний вектор Хмельницької громади" на 2026 - 2030 роки", рішення сесії Хмельницької міської ради від 18 грудня 2025 року №10 " Про бюджет Хмельницької міської територіальної громади на 2026 рік  ".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</si>
  <si>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</si>
  <si>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</si>
  <si>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</si>
  <si>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</si>
  <si>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Забезпечення організації культурного дозвілля населення і зміцнення культурних традицій</t>
  </si>
  <si>
    <t>7.</t>
  </si>
  <si>
    <t>Мета бюджетної програми</t>
  </si>
  <si>
    <t>Надання послуг з організації культурного дозвілля населення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</si>
  <si>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</si>
  <si>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</si>
  <si>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</si>
  <si>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</si>
  <si>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</si>
  <si>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</si>
  <si>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</si>
  <si>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</si>
  <si>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</si>
  <si>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по наданню послуг з організації культурного дозвілля населення та зміцненню культурних традицій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</si>
  <si>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</si>
  <si>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</si>
  <si>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</si>
  <si>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</si>
  <si>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розвитку  Хмельницької міської територіальної громади у сфері культуриі туризму "Культурний вектор Хмельницької громади" на 2026-2030 роки</t>
  </si>
  <si>
    <t>Програма бюджетування за участі громадськості (Бюджет участі ) міста Хмельницького на 2020-2022 роки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</si>
  <si>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</si>
  <si>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</si>
  <si>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</si>
  <si>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</si>
  <si>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</si>
  <si>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</si>
  <si>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установ, всього у т.ч.</t>
  </si>
  <si>
    <t>од.</t>
  </si>
  <si>
    <t>мережа</t>
  </si>
  <si>
    <t>будинків культури</t>
  </si>
  <si>
    <t>клубів</t>
  </si>
  <si>
    <t>інших закладів клубного типу</t>
  </si>
  <si>
    <t>Кількість клубних формувань</t>
  </si>
  <si>
    <t>у т.ч. колективи художньої творчості( в т.ч. народні та зразкові)</t>
  </si>
  <si>
    <t>Кількість ставок всього, в т.ч.</t>
  </si>
  <si>
    <t>штатний розпис</t>
  </si>
  <si>
    <t>керівних працівників</t>
  </si>
  <si>
    <t>спеціалістів</t>
  </si>
  <si>
    <t>робітників</t>
  </si>
  <si>
    <t>обслуговуючого та технічного персоналу</t>
  </si>
  <si>
    <t>Видатки на забезпечення діяльності палаців, будинків культури, клубів та інших закладів клубного типу</t>
  </si>
  <si>
    <t>грн</t>
  </si>
  <si>
    <t>кошторис</t>
  </si>
  <si>
    <t>продукту</t>
  </si>
  <si>
    <t>Кількість відвідувачів</t>
  </si>
  <si>
    <t>осіб</t>
  </si>
  <si>
    <t>статистичні дані</t>
  </si>
  <si>
    <t>Кількість  заходів, які проводять клубні заклади</t>
  </si>
  <si>
    <t>Кількість гуртків в клубних закладах</t>
  </si>
  <si>
    <t>Кількість учасників клубних формувань</t>
  </si>
  <si>
    <t>Кількість проектів переможців відповідно до Програми бюджетування за участі громадськості міста Хмельницькогго на 2020-2022 роки</t>
  </si>
  <si>
    <t>рішення сесії</t>
  </si>
  <si>
    <t>ефективності</t>
  </si>
  <si>
    <t>Середні витрати на  одного відвідувача</t>
  </si>
  <si>
    <t>грн.</t>
  </si>
  <si>
    <t>розрахунок</t>
  </si>
  <si>
    <t>Середні витрати на  одного учня, який відвідує клубний заклад</t>
  </si>
  <si>
    <t>якості</t>
  </si>
  <si>
    <t>Динаміка збільшення відвідувачів в плановому періоді по відношенню до фактичного показника попереднього періоду</t>
  </si>
  <si>
    <t>%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</si>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</sst>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/>
    <xf numFmtId="0" fontId="2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-11/&#1052;&#1086;&#1111;%20&#1076;&#1086;&#1082;&#1091;&#1084;&#1077;&#1085;&#1090;&#1080;/&#1051;&#1080;&#1089;&#1090;&#1080;/&#1050;&#1091;&#1083;&#1100;&#1090;&#1091;&#1088;&#1072;/2026%20&#1088;&#1110;&#1082;/&#1041;&#1072;&#1079;&#1086;&#1074;&#1080;&#1081;%20&#1073;&#1102;&#1076;&#1078;&#1077;&#1090;/&#1055;&#1040;&#1057;&#1055;&#1054;&#1056;&#1058;%20&#1055;&#1051;&#1040;&#1053;%202026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30"/>
      <sheetName val="4040"/>
      <sheetName val="4060"/>
      <sheetName val="4081"/>
      <sheetName val="4082"/>
      <sheetName val="1080"/>
      <sheetName val="7622"/>
    </sheetNames>
    <sheetDataSet>
      <sheetData sheetId="0">
        <row r="10">
          <cell r="E10" t="str">
            <v>06 лютого 2026 р.  N 01-09-11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92"/>
  <sheetViews>
    <sheetView tabSelected="1" workbookViewId="0">
      <selection activeCell="F66" sqref="F66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32" width="10.28515625" style="1" customWidth="1"/>
    <col min="33" max="16384" width="21.5703125" style="1"/>
  </cols>
  <sheetData>
    <row r="1" spans="1:7" x14ac:dyDescent="0.25">
      <c r="F1" s="68" t="s">
        <v>0</v>
      </c>
      <c r="G1" s="69"/>
    </row>
    <row r="2" spans="1:7" x14ac:dyDescent="0.25">
      <c r="F2" s="69"/>
      <c r="G2" s="69"/>
    </row>
    <row r="3" spans="1:7" ht="32.25" customHeight="1" x14ac:dyDescent="0.25">
      <c r="F3" s="69"/>
      <c r="G3" s="69"/>
    </row>
    <row r="4" spans="1:7" ht="15.75" x14ac:dyDescent="0.25">
      <c r="A4" s="2"/>
      <c r="E4" s="2" t="s">
        <v>1</v>
      </c>
    </row>
    <row r="5" spans="1:7" ht="15.75" x14ac:dyDescent="0.25">
      <c r="A5" s="2"/>
      <c r="E5" s="70" t="s">
        <v>2</v>
      </c>
      <c r="F5" s="70"/>
      <c r="G5" s="70"/>
    </row>
    <row r="6" spans="1:7" ht="15.75" x14ac:dyDescent="0.25">
      <c r="A6" s="2"/>
      <c r="B6" s="2"/>
      <c r="E6" s="71" t="s">
        <v>3</v>
      </c>
      <c r="F6" s="71"/>
      <c r="G6" s="71"/>
    </row>
    <row r="7" spans="1:7" ht="15" customHeight="1" x14ac:dyDescent="0.25">
      <c r="A7" s="2"/>
      <c r="E7" s="72" t="s">
        <v>4</v>
      </c>
      <c r="F7" s="72"/>
      <c r="G7" s="72"/>
    </row>
    <row r="8" spans="1:7" ht="15.75" x14ac:dyDescent="0.25">
      <c r="A8" s="2"/>
      <c r="B8" s="2"/>
      <c r="E8" s="71"/>
      <c r="F8" s="71"/>
      <c r="G8" s="71"/>
    </row>
    <row r="9" spans="1:7" ht="15" customHeight="1" x14ac:dyDescent="0.25">
      <c r="A9" s="2"/>
      <c r="E9" s="72"/>
      <c r="F9" s="72"/>
      <c r="G9" s="72"/>
    </row>
    <row r="10" spans="1:7" ht="15.75" customHeight="1" x14ac:dyDescent="0.25">
      <c r="A10" s="2"/>
      <c r="E10" s="63" t="str">
        <f>'[1]4030'!E10:G10</f>
        <v>06 лютого 2026 р.  N 01-09-11</v>
      </c>
      <c r="F10" s="63"/>
      <c r="G10" s="63"/>
    </row>
    <row r="13" spans="1:7" ht="15.75" x14ac:dyDescent="0.25">
      <c r="A13" s="64" t="s">
        <v>5</v>
      </c>
      <c r="B13" s="64"/>
      <c r="C13" s="64"/>
      <c r="D13" s="64"/>
      <c r="E13" s="64"/>
      <c r="F13" s="64"/>
      <c r="G13" s="64"/>
    </row>
    <row r="14" spans="1:7" ht="15.75" x14ac:dyDescent="0.25">
      <c r="A14" s="64" t="s">
        <v>6</v>
      </c>
      <c r="B14" s="64"/>
      <c r="C14" s="64"/>
      <c r="D14" s="64"/>
      <c r="E14" s="64"/>
      <c r="F14" s="64"/>
      <c r="G14" s="64"/>
    </row>
    <row r="17" spans="1:10" s="6" customFormat="1" ht="21.75" customHeight="1" x14ac:dyDescent="0.25">
      <c r="A17" s="3" t="s">
        <v>7</v>
      </c>
      <c r="B17" s="4">
        <v>1000000</v>
      </c>
      <c r="C17" s="54" t="s">
        <v>3</v>
      </c>
      <c r="D17" s="65"/>
      <c r="E17" s="65"/>
      <c r="F17" s="65"/>
      <c r="G17" s="5" t="s">
        <v>8</v>
      </c>
      <c r="H17" s="3"/>
      <c r="I17" s="66"/>
      <c r="J17" s="66"/>
    </row>
    <row r="18" spans="1:10" ht="36.75" customHeight="1" x14ac:dyDescent="0.25">
      <c r="A18" s="7"/>
      <c r="B18" s="7" t="s">
        <v>9</v>
      </c>
      <c r="C18" s="67" t="s">
        <v>4</v>
      </c>
      <c r="D18" s="57"/>
      <c r="E18" s="57"/>
      <c r="F18" s="57"/>
      <c r="G18" s="8" t="s">
        <v>10</v>
      </c>
      <c r="H18" s="9"/>
      <c r="I18" s="58"/>
      <c r="J18" s="58"/>
    </row>
    <row r="19" spans="1:10" s="6" customFormat="1" ht="23.25" customHeight="1" x14ac:dyDescent="0.25">
      <c r="A19" s="10" t="s">
        <v>11</v>
      </c>
      <c r="B19" s="4">
        <v>1010000</v>
      </c>
      <c r="C19" s="54" t="str">
        <f>C17</f>
        <v>Управління культури і туризму Хмельницької міської ради</v>
      </c>
      <c r="D19" s="55"/>
      <c r="E19" s="55"/>
      <c r="F19" s="55"/>
      <c r="G19" s="11" t="str">
        <f>G17</f>
        <v>02231293</v>
      </c>
      <c r="H19" s="10"/>
      <c r="I19" s="10"/>
      <c r="J19" s="10"/>
    </row>
    <row r="20" spans="1:10" ht="34.5" customHeight="1" x14ac:dyDescent="0.25">
      <c r="A20" s="7"/>
      <c r="B20" s="7" t="s">
        <v>9</v>
      </c>
      <c r="C20" s="56" t="s">
        <v>12</v>
      </c>
      <c r="D20" s="57"/>
      <c r="E20" s="57"/>
      <c r="F20" s="57"/>
      <c r="G20" s="8" t="s">
        <v>10</v>
      </c>
      <c r="H20" s="9"/>
      <c r="I20" s="58"/>
      <c r="J20" s="58"/>
    </row>
    <row r="21" spans="1:10" s="15" customFormat="1" ht="45.75" customHeight="1" x14ac:dyDescent="0.25">
      <c r="A21" s="12" t="s">
        <v>13</v>
      </c>
      <c r="B21" s="4">
        <v>1014060</v>
      </c>
      <c r="C21" s="4">
        <v>4060</v>
      </c>
      <c r="D21" s="13" t="s">
        <v>14</v>
      </c>
      <c r="E21" s="59" t="s">
        <v>15</v>
      </c>
      <c r="F21" s="60"/>
      <c r="G21" s="4">
        <v>2256400000</v>
      </c>
      <c r="H21" s="61"/>
      <c r="I21" s="61"/>
      <c r="J21" s="14"/>
    </row>
    <row r="22" spans="1:10" ht="45.75" customHeight="1" x14ac:dyDescent="0.25">
      <c r="B22" s="7" t="s">
        <v>9</v>
      </c>
      <c r="C22" s="16" t="s">
        <v>16</v>
      </c>
      <c r="D22" s="16" t="s">
        <v>17</v>
      </c>
      <c r="E22" s="62" t="s">
        <v>18</v>
      </c>
      <c r="F22" s="62"/>
      <c r="G22" s="16" t="s">
        <v>19</v>
      </c>
      <c r="H22" s="56"/>
      <c r="I22" s="56"/>
      <c r="J22" s="9"/>
    </row>
    <row r="23" spans="1:10" ht="42" customHeight="1" x14ac:dyDescent="0.25">
      <c r="A23" s="17" t="s">
        <v>20</v>
      </c>
      <c r="B23" s="44" t="s">
        <v>21</v>
      </c>
      <c r="C23" s="44"/>
      <c r="D23" s="44"/>
      <c r="E23" s="44"/>
      <c r="F23" s="44"/>
      <c r="G23" s="44"/>
    </row>
    <row r="24" spans="1:10" ht="119.25" customHeight="1" x14ac:dyDescent="0.25">
      <c r="A24" s="18" t="s">
        <v>22</v>
      </c>
      <c r="B24" s="50" t="s">
        <v>23</v>
      </c>
      <c r="C24" s="51"/>
      <c r="D24" s="51"/>
      <c r="E24" s="51"/>
      <c r="F24" s="51"/>
      <c r="G24" s="51"/>
    </row>
    <row r="25" spans="1:10" ht="19.5" customHeight="1" x14ac:dyDescent="0.25">
      <c r="A25" s="17" t="s">
        <v>24</v>
      </c>
      <c r="B25" s="44" t="s">
        <v>25</v>
      </c>
      <c r="C25" s="44"/>
      <c r="D25" s="44"/>
      <c r="E25" s="44"/>
      <c r="F25" s="44"/>
      <c r="G25" s="44"/>
    </row>
    <row r="26" spans="1:10" ht="12.75" customHeight="1" x14ac:dyDescent="0.25">
      <c r="A26" s="19"/>
    </row>
    <row r="27" spans="1:10" ht="15.75" x14ac:dyDescent="0.25">
      <c r="A27" s="20" t="s">
        <v>26</v>
      </c>
      <c r="B27" s="43" t="s">
        <v>27</v>
      </c>
      <c r="C27" s="43"/>
      <c r="D27" s="43"/>
      <c r="E27" s="43"/>
      <c r="F27" s="43"/>
      <c r="G27" s="43"/>
    </row>
    <row r="28" spans="1:10" ht="26.25" customHeight="1" x14ac:dyDescent="0.25">
      <c r="A28" s="20"/>
      <c r="B28" s="43" t="s">
        <v>28</v>
      </c>
      <c r="C28" s="43"/>
      <c r="D28" s="43"/>
      <c r="E28" s="43"/>
      <c r="F28" s="43"/>
      <c r="G28" s="43"/>
    </row>
    <row r="29" spans="1:10" ht="12.75" customHeight="1" x14ac:dyDescent="0.25">
      <c r="A29" s="19"/>
    </row>
    <row r="30" spans="1:10" ht="15" customHeight="1" x14ac:dyDescent="0.25">
      <c r="A30" s="21" t="s">
        <v>29</v>
      </c>
      <c r="B30" s="1" t="s">
        <v>30</v>
      </c>
    </row>
    <row r="31" spans="1:10" ht="17.25" customHeight="1" x14ac:dyDescent="0.25">
      <c r="A31" s="21"/>
      <c r="B31" s="52" t="s">
        <v>31</v>
      </c>
      <c r="C31" s="53"/>
      <c r="D31" s="53"/>
      <c r="E31" s="53"/>
      <c r="F31" s="53"/>
      <c r="G31" s="53"/>
    </row>
    <row r="32" spans="1:10" ht="25.5" customHeight="1" x14ac:dyDescent="0.25">
      <c r="A32" s="17" t="s">
        <v>32</v>
      </c>
      <c r="B32" s="44" t="s">
        <v>33</v>
      </c>
      <c r="C32" s="44"/>
      <c r="D32" s="44"/>
      <c r="E32" s="44"/>
      <c r="F32" s="44"/>
      <c r="G32" s="44"/>
    </row>
    <row r="33" spans="1:7" ht="15.75" x14ac:dyDescent="0.25">
      <c r="A33" s="20" t="s">
        <v>26</v>
      </c>
      <c r="B33" s="43" t="s">
        <v>34</v>
      </c>
      <c r="C33" s="43"/>
      <c r="D33" s="43"/>
      <c r="E33" s="43"/>
      <c r="F33" s="43"/>
      <c r="G33" s="43"/>
    </row>
    <row r="34" spans="1:7" ht="30.75" customHeight="1" x14ac:dyDescent="0.25">
      <c r="A34" s="20"/>
      <c r="B34" s="46" t="s">
        <v>28</v>
      </c>
      <c r="C34" s="47"/>
      <c r="D34" s="47"/>
      <c r="E34" s="47"/>
      <c r="F34" s="47"/>
      <c r="G34" s="48"/>
    </row>
    <row r="35" spans="1:7" ht="15.75" x14ac:dyDescent="0.25">
      <c r="A35" s="17"/>
      <c r="B35" s="22"/>
      <c r="C35" s="22"/>
      <c r="D35" s="22"/>
      <c r="E35" s="22"/>
      <c r="F35" s="22"/>
      <c r="G35" s="22"/>
    </row>
    <row r="36" spans="1:7" ht="15.75" x14ac:dyDescent="0.25">
      <c r="A36" s="17" t="s">
        <v>35</v>
      </c>
      <c r="B36" s="23" t="s">
        <v>36</v>
      </c>
      <c r="C36" s="22"/>
      <c r="D36" s="22"/>
      <c r="E36" s="22"/>
      <c r="F36" s="22"/>
      <c r="G36" s="22"/>
    </row>
    <row r="37" spans="1:7" ht="15.75" x14ac:dyDescent="0.25">
      <c r="A37" s="19"/>
      <c r="B37" s="1" t="s">
        <v>37</v>
      </c>
    </row>
    <row r="38" spans="1:7" ht="15" customHeight="1" x14ac:dyDescent="0.25">
      <c r="A38" s="19"/>
    </row>
    <row r="39" spans="1:7" ht="47.25" x14ac:dyDescent="0.25">
      <c r="A39" s="20" t="s">
        <v>26</v>
      </c>
      <c r="B39" s="20" t="s">
        <v>36</v>
      </c>
      <c r="C39" s="20" t="s">
        <v>38</v>
      </c>
      <c r="D39" s="20" t="s">
        <v>39</v>
      </c>
      <c r="E39" s="20" t="s">
        <v>40</v>
      </c>
    </row>
    <row r="40" spans="1:7" ht="15.75" x14ac:dyDescent="0.25">
      <c r="A40" s="20">
        <v>1</v>
      </c>
      <c r="B40" s="20">
        <v>2</v>
      </c>
      <c r="C40" s="20">
        <v>3</v>
      </c>
      <c r="D40" s="20">
        <v>4</v>
      </c>
      <c r="E40" s="20">
        <v>5</v>
      </c>
    </row>
    <row r="41" spans="1:7" ht="117.75" customHeight="1" x14ac:dyDescent="0.25">
      <c r="A41" s="20"/>
      <c r="B41" s="20" t="s">
        <v>41</v>
      </c>
      <c r="C41" s="24">
        <v>25723034</v>
      </c>
      <c r="D41" s="24">
        <v>764900</v>
      </c>
      <c r="E41" s="24">
        <f>C41+D41</f>
        <v>26487934</v>
      </c>
    </row>
    <row r="42" spans="1:7" ht="23.25" customHeight="1" x14ac:dyDescent="0.25">
      <c r="A42" s="43" t="s">
        <v>40</v>
      </c>
      <c r="B42" s="43"/>
      <c r="C42" s="24">
        <f>C41</f>
        <v>25723034</v>
      </c>
      <c r="D42" s="24">
        <f>D41</f>
        <v>764900</v>
      </c>
      <c r="E42" s="24">
        <f>E41</f>
        <v>26487934</v>
      </c>
    </row>
    <row r="43" spans="1:7" ht="15.75" x14ac:dyDescent="0.25">
      <c r="A43" s="19"/>
    </row>
    <row r="44" spans="1:7" ht="15.75" x14ac:dyDescent="0.25">
      <c r="A44" s="49" t="s">
        <v>42</v>
      </c>
      <c r="B44" s="44" t="s">
        <v>43</v>
      </c>
      <c r="C44" s="44"/>
      <c r="D44" s="44"/>
      <c r="E44" s="44"/>
      <c r="F44" s="44"/>
      <c r="G44" s="44"/>
    </row>
    <row r="45" spans="1:7" ht="15.75" x14ac:dyDescent="0.25">
      <c r="A45" s="49"/>
      <c r="B45" s="2" t="s">
        <v>44</v>
      </c>
    </row>
    <row r="46" spans="1:7" ht="15.75" x14ac:dyDescent="0.25">
      <c r="A46" s="19"/>
    </row>
    <row r="47" spans="1:7" ht="15.75" x14ac:dyDescent="0.25">
      <c r="A47" s="19"/>
    </row>
    <row r="48" spans="1:7" ht="63" x14ac:dyDescent="0.25">
      <c r="A48" s="20" t="s">
        <v>26</v>
      </c>
      <c r="B48" s="20" t="s">
        <v>45</v>
      </c>
      <c r="C48" s="20" t="s">
        <v>38</v>
      </c>
      <c r="D48" s="20" t="s">
        <v>39</v>
      </c>
      <c r="E48" s="20" t="s">
        <v>40</v>
      </c>
    </row>
    <row r="49" spans="1:7" ht="15.75" x14ac:dyDescent="0.25">
      <c r="A49" s="20">
        <v>1</v>
      </c>
      <c r="B49" s="20">
        <v>2</v>
      </c>
      <c r="C49" s="20">
        <v>3</v>
      </c>
      <c r="D49" s="20">
        <v>4</v>
      </c>
      <c r="E49" s="20">
        <v>5</v>
      </c>
    </row>
    <row r="50" spans="1:7" ht="157.5" x14ac:dyDescent="0.25">
      <c r="A50" s="20">
        <v>1</v>
      </c>
      <c r="B50" s="25" t="s">
        <v>46</v>
      </c>
      <c r="C50" s="24">
        <f>C41-C51</f>
        <v>25723034</v>
      </c>
      <c r="D50" s="24">
        <f>D41-D51</f>
        <v>764900</v>
      </c>
      <c r="E50" s="24">
        <f>C50+D50</f>
        <v>26487934</v>
      </c>
    </row>
    <row r="51" spans="1:7" ht="105" hidden="1" customHeight="1" x14ac:dyDescent="0.25">
      <c r="A51" s="20">
        <v>2</v>
      </c>
      <c r="B51" s="25" t="s">
        <v>47</v>
      </c>
      <c r="C51" s="24"/>
      <c r="D51" s="24"/>
      <c r="E51" s="24">
        <f>C51+D51</f>
        <v>0</v>
      </c>
    </row>
    <row r="52" spans="1:7" ht="40.5" customHeight="1" x14ac:dyDescent="0.25">
      <c r="A52" s="43" t="s">
        <v>40</v>
      </c>
      <c r="B52" s="43"/>
      <c r="C52" s="24">
        <f>C50+C51</f>
        <v>25723034</v>
      </c>
      <c r="D52" s="24">
        <f>D50+D51</f>
        <v>764900</v>
      </c>
      <c r="E52" s="24">
        <f>E50+E51</f>
        <v>26487934</v>
      </c>
    </row>
    <row r="53" spans="1:7" ht="15.75" x14ac:dyDescent="0.25">
      <c r="A53" s="19"/>
    </row>
    <row r="54" spans="1:7" ht="15.75" x14ac:dyDescent="0.25">
      <c r="A54" s="17" t="s">
        <v>48</v>
      </c>
      <c r="B54" s="44" t="s">
        <v>49</v>
      </c>
      <c r="C54" s="44"/>
      <c r="D54" s="44"/>
      <c r="E54" s="44"/>
      <c r="F54" s="44"/>
      <c r="G54" s="44"/>
    </row>
    <row r="55" spans="1:7" ht="15.75" x14ac:dyDescent="0.25">
      <c r="A55" s="19"/>
    </row>
    <row r="56" spans="1:7" ht="45" customHeight="1" x14ac:dyDescent="0.25">
      <c r="A56" s="20" t="s">
        <v>26</v>
      </c>
      <c r="B56" s="20" t="s">
        <v>50</v>
      </c>
      <c r="C56" s="20" t="s">
        <v>51</v>
      </c>
      <c r="D56" s="20" t="s">
        <v>52</v>
      </c>
      <c r="E56" s="20" t="s">
        <v>38</v>
      </c>
      <c r="F56" s="20" t="s">
        <v>39</v>
      </c>
      <c r="G56" s="20" t="s">
        <v>40</v>
      </c>
    </row>
    <row r="57" spans="1:7" ht="20.25" customHeight="1" x14ac:dyDescent="0.25">
      <c r="A57" s="20">
        <v>1</v>
      </c>
      <c r="B57" s="20">
        <v>2</v>
      </c>
      <c r="C57" s="20">
        <v>3</v>
      </c>
      <c r="D57" s="20">
        <v>4</v>
      </c>
      <c r="E57" s="20">
        <v>5</v>
      </c>
      <c r="F57" s="20">
        <v>6</v>
      </c>
      <c r="G57" s="20">
        <v>7</v>
      </c>
    </row>
    <row r="58" spans="1:7" ht="20.25" customHeight="1" x14ac:dyDescent="0.25">
      <c r="A58" s="26">
        <v>1</v>
      </c>
      <c r="B58" s="27" t="s">
        <v>53</v>
      </c>
      <c r="C58" s="20"/>
      <c r="D58" s="20"/>
      <c r="E58" s="20"/>
      <c r="F58" s="20"/>
      <c r="G58" s="20"/>
    </row>
    <row r="59" spans="1:7" ht="39.75" customHeight="1" x14ac:dyDescent="0.25">
      <c r="A59" s="20"/>
      <c r="B59" s="28" t="s">
        <v>54</v>
      </c>
      <c r="C59" s="20" t="s">
        <v>55</v>
      </c>
      <c r="D59" s="20" t="s">
        <v>56</v>
      </c>
      <c r="E59" s="20">
        <f>E60+E61+E62</f>
        <v>15</v>
      </c>
      <c r="F59" s="20">
        <f>F60+F61+F62</f>
        <v>15</v>
      </c>
      <c r="G59" s="20">
        <f>G60+G61+G62</f>
        <v>15</v>
      </c>
    </row>
    <row r="60" spans="1:7" ht="25.5" customHeight="1" x14ac:dyDescent="0.25">
      <c r="A60" s="20"/>
      <c r="B60" s="28" t="s">
        <v>57</v>
      </c>
      <c r="C60" s="20" t="s">
        <v>55</v>
      </c>
      <c r="D60" s="20" t="s">
        <v>56</v>
      </c>
      <c r="E60" s="20">
        <v>1</v>
      </c>
      <c r="F60" s="20">
        <v>1</v>
      </c>
      <c r="G60" s="20">
        <v>1</v>
      </c>
    </row>
    <row r="61" spans="1:7" ht="23.25" customHeight="1" x14ac:dyDescent="0.25">
      <c r="A61" s="20"/>
      <c r="B61" s="28" t="s">
        <v>58</v>
      </c>
      <c r="C61" s="20" t="s">
        <v>55</v>
      </c>
      <c r="D61" s="20" t="s">
        <v>56</v>
      </c>
      <c r="E61" s="20">
        <v>1</v>
      </c>
      <c r="F61" s="20">
        <v>1</v>
      </c>
      <c r="G61" s="20">
        <v>1</v>
      </c>
    </row>
    <row r="62" spans="1:7" ht="34.5" customHeight="1" x14ac:dyDescent="0.25">
      <c r="A62" s="20"/>
      <c r="B62" s="28" t="s">
        <v>59</v>
      </c>
      <c r="C62" s="20" t="s">
        <v>55</v>
      </c>
      <c r="D62" s="20" t="s">
        <v>56</v>
      </c>
      <c r="E62" s="20">
        <v>13</v>
      </c>
      <c r="F62" s="20">
        <v>13</v>
      </c>
      <c r="G62" s="20">
        <v>13</v>
      </c>
    </row>
    <row r="63" spans="1:7" ht="36.75" customHeight="1" x14ac:dyDescent="0.25">
      <c r="A63" s="20"/>
      <c r="B63" s="28" t="s">
        <v>60</v>
      </c>
      <c r="C63" s="20" t="s">
        <v>55</v>
      </c>
      <c r="D63" s="20" t="s">
        <v>56</v>
      </c>
      <c r="E63" s="29">
        <f>111</f>
        <v>111</v>
      </c>
      <c r="F63" s="20"/>
      <c r="G63" s="20">
        <f t="shared" ref="G63:G70" si="0">E63+F63</f>
        <v>111</v>
      </c>
    </row>
    <row r="64" spans="1:7" ht="70.5" customHeight="1" x14ac:dyDescent="0.25">
      <c r="A64" s="20"/>
      <c r="B64" s="28" t="s">
        <v>61</v>
      </c>
      <c r="C64" s="20" t="s">
        <v>55</v>
      </c>
      <c r="D64" s="20" t="s">
        <v>56</v>
      </c>
      <c r="E64" s="29">
        <f>49+17</f>
        <v>66</v>
      </c>
      <c r="F64" s="20"/>
      <c r="G64" s="20">
        <f t="shared" si="0"/>
        <v>66</v>
      </c>
    </row>
    <row r="65" spans="1:7" ht="57" customHeight="1" x14ac:dyDescent="0.25">
      <c r="A65" s="20"/>
      <c r="B65" s="28" t="s">
        <v>62</v>
      </c>
      <c r="C65" s="20" t="s">
        <v>55</v>
      </c>
      <c r="D65" s="20" t="s">
        <v>63</v>
      </c>
      <c r="E65" s="29">
        <f>E66+E67+E68+E69</f>
        <v>101.5</v>
      </c>
      <c r="F65" s="20">
        <f>F66+F67+F68+F69</f>
        <v>2.16</v>
      </c>
      <c r="G65" s="20">
        <f t="shared" si="0"/>
        <v>103.66</v>
      </c>
    </row>
    <row r="66" spans="1:7" ht="33" customHeight="1" x14ac:dyDescent="0.25">
      <c r="A66" s="20"/>
      <c r="B66" s="28" t="s">
        <v>64</v>
      </c>
      <c r="C66" s="20" t="s">
        <v>55</v>
      </c>
      <c r="D66" s="20" t="s">
        <v>63</v>
      </c>
      <c r="E66" s="20">
        <f>46.5</f>
        <v>46.5</v>
      </c>
      <c r="F66" s="20">
        <f>1.66+0.5</f>
        <v>2.16</v>
      </c>
      <c r="G66" s="20">
        <f t="shared" si="0"/>
        <v>48.66</v>
      </c>
    </row>
    <row r="67" spans="1:7" ht="38.25" customHeight="1" x14ac:dyDescent="0.25">
      <c r="A67" s="20"/>
      <c r="B67" s="28" t="s">
        <v>65</v>
      </c>
      <c r="C67" s="20" t="s">
        <v>55</v>
      </c>
      <c r="D67" s="20" t="s">
        <v>63</v>
      </c>
      <c r="E67" s="20">
        <f>18+1</f>
        <v>19</v>
      </c>
      <c r="F67" s="20"/>
      <c r="G67" s="20">
        <f t="shared" si="0"/>
        <v>19</v>
      </c>
    </row>
    <row r="68" spans="1:7" ht="31.5" customHeight="1" x14ac:dyDescent="0.25">
      <c r="A68" s="20"/>
      <c r="B68" s="28" t="s">
        <v>66</v>
      </c>
      <c r="C68" s="20" t="s">
        <v>55</v>
      </c>
      <c r="D68" s="20" t="s">
        <v>63</v>
      </c>
      <c r="E68" s="20">
        <f>26+4-1-0.5</f>
        <v>28.5</v>
      </c>
      <c r="F68" s="20"/>
      <c r="G68" s="20">
        <f t="shared" si="0"/>
        <v>28.5</v>
      </c>
    </row>
    <row r="69" spans="1:7" ht="51.75" customHeight="1" x14ac:dyDescent="0.25">
      <c r="A69" s="20"/>
      <c r="B69" s="28" t="s">
        <v>67</v>
      </c>
      <c r="C69" s="20" t="s">
        <v>55</v>
      </c>
      <c r="D69" s="20" t="s">
        <v>63</v>
      </c>
      <c r="E69" s="20">
        <f>5.5+2</f>
        <v>7.5</v>
      </c>
      <c r="F69" s="20"/>
      <c r="G69" s="20">
        <f t="shared" si="0"/>
        <v>7.5</v>
      </c>
    </row>
    <row r="70" spans="1:7" ht="135" customHeight="1" x14ac:dyDescent="0.25">
      <c r="A70" s="20"/>
      <c r="B70" s="28" t="s">
        <v>68</v>
      </c>
      <c r="C70" s="20" t="s">
        <v>69</v>
      </c>
      <c r="D70" s="20" t="s">
        <v>70</v>
      </c>
      <c r="E70" s="24">
        <f>C52</f>
        <v>25723034</v>
      </c>
      <c r="F70" s="24">
        <f>D50</f>
        <v>764900</v>
      </c>
      <c r="G70" s="24">
        <f t="shared" si="0"/>
        <v>26487934</v>
      </c>
    </row>
    <row r="71" spans="1:7" ht="32.25" customHeight="1" x14ac:dyDescent="0.25">
      <c r="A71" s="26">
        <v>2</v>
      </c>
      <c r="B71" s="27" t="s">
        <v>71</v>
      </c>
      <c r="C71" s="20"/>
      <c r="D71" s="20"/>
      <c r="E71" s="24"/>
      <c r="F71" s="24"/>
      <c r="G71" s="24"/>
    </row>
    <row r="72" spans="1:7" ht="36.75" customHeight="1" x14ac:dyDescent="0.25">
      <c r="A72" s="26"/>
      <c r="B72" s="28" t="s">
        <v>72</v>
      </c>
      <c r="C72" s="20" t="s">
        <v>73</v>
      </c>
      <c r="D72" s="20" t="s">
        <v>74</v>
      </c>
      <c r="E72" s="24">
        <v>45750</v>
      </c>
      <c r="F72" s="24">
        <v>110</v>
      </c>
      <c r="G72" s="24">
        <f>E72+F72</f>
        <v>45860</v>
      </c>
    </row>
    <row r="73" spans="1:7" ht="82.5" customHeight="1" x14ac:dyDescent="0.25">
      <c r="A73" s="26"/>
      <c r="B73" s="28" t="s">
        <v>75</v>
      </c>
      <c r="C73" s="20" t="s">
        <v>55</v>
      </c>
      <c r="D73" s="20" t="s">
        <v>74</v>
      </c>
      <c r="E73" s="24">
        <v>1028</v>
      </c>
      <c r="F73" s="24"/>
      <c r="G73" s="24">
        <f>E73+F73</f>
        <v>1028</v>
      </c>
    </row>
    <row r="74" spans="1:7" ht="60" customHeight="1" x14ac:dyDescent="0.25">
      <c r="A74" s="26"/>
      <c r="B74" s="28" t="s">
        <v>76</v>
      </c>
      <c r="C74" s="20" t="s">
        <v>73</v>
      </c>
      <c r="D74" s="20" t="s">
        <v>74</v>
      </c>
      <c r="E74" s="24"/>
      <c r="F74" s="24">
        <v>8</v>
      </c>
      <c r="G74" s="24">
        <f>F74</f>
        <v>8</v>
      </c>
    </row>
    <row r="75" spans="1:7" ht="49.5" customHeight="1" x14ac:dyDescent="0.25">
      <c r="A75" s="26"/>
      <c r="B75" s="28" t="s">
        <v>77</v>
      </c>
      <c r="C75" s="20" t="s">
        <v>55</v>
      </c>
      <c r="D75" s="20" t="s">
        <v>74</v>
      </c>
      <c r="E75" s="24">
        <v>1935</v>
      </c>
      <c r="F75" s="24"/>
      <c r="G75" s="24">
        <f>E75+F75</f>
        <v>1935</v>
      </c>
    </row>
    <row r="76" spans="1:7" ht="1.5" hidden="1" customHeight="1" x14ac:dyDescent="0.25">
      <c r="A76" s="26"/>
      <c r="B76" s="28" t="s">
        <v>78</v>
      </c>
      <c r="C76" s="20" t="s">
        <v>55</v>
      </c>
      <c r="D76" s="20" t="s">
        <v>79</v>
      </c>
      <c r="E76" s="20"/>
      <c r="F76" s="20"/>
      <c r="G76" s="29"/>
    </row>
    <row r="77" spans="1:7" ht="33.75" customHeight="1" x14ac:dyDescent="0.25">
      <c r="A77" s="26">
        <v>3</v>
      </c>
      <c r="B77" s="27" t="s">
        <v>80</v>
      </c>
      <c r="C77" s="20"/>
      <c r="D77" s="20"/>
      <c r="E77" s="20"/>
      <c r="F77" s="20"/>
      <c r="G77" s="20"/>
    </row>
    <row r="78" spans="1:7" ht="54.75" customHeight="1" x14ac:dyDescent="0.25">
      <c r="A78" s="20"/>
      <c r="B78" s="28" t="s">
        <v>81</v>
      </c>
      <c r="C78" s="20" t="s">
        <v>82</v>
      </c>
      <c r="D78" s="20" t="s">
        <v>83</v>
      </c>
      <c r="E78" s="30">
        <v>562</v>
      </c>
      <c r="F78" s="20"/>
      <c r="G78" s="30">
        <f>E78+F78</f>
        <v>562</v>
      </c>
    </row>
    <row r="79" spans="1:7" ht="170.25" hidden="1" customHeight="1" x14ac:dyDescent="0.25">
      <c r="A79" s="20"/>
      <c r="B79" s="28" t="s">
        <v>81</v>
      </c>
      <c r="C79" s="20" t="s">
        <v>82</v>
      </c>
      <c r="D79" s="20" t="s">
        <v>83</v>
      </c>
      <c r="E79" s="31"/>
      <c r="F79" s="29"/>
      <c r="G79" s="31"/>
    </row>
    <row r="80" spans="1:7" ht="91.5" customHeight="1" x14ac:dyDescent="0.25">
      <c r="A80" s="20"/>
      <c r="B80" s="28" t="s">
        <v>84</v>
      </c>
      <c r="C80" s="20" t="s">
        <v>82</v>
      </c>
      <c r="D80" s="20" t="s">
        <v>83</v>
      </c>
      <c r="E80" s="31"/>
      <c r="F80" s="31">
        <v>5813</v>
      </c>
      <c r="G80" s="31">
        <f>F80</f>
        <v>5813</v>
      </c>
    </row>
    <row r="81" spans="1:7" ht="39" customHeight="1" x14ac:dyDescent="0.25">
      <c r="A81" s="26">
        <v>4</v>
      </c>
      <c r="B81" s="27" t="s">
        <v>85</v>
      </c>
      <c r="C81" s="20"/>
      <c r="D81" s="20"/>
      <c r="E81" s="20"/>
      <c r="F81" s="20"/>
      <c r="G81" s="20"/>
    </row>
    <row r="82" spans="1:7" ht="132.75" customHeight="1" x14ac:dyDescent="0.25">
      <c r="A82" s="28"/>
      <c r="B82" s="28" t="s">
        <v>86</v>
      </c>
      <c r="C82" s="20" t="s">
        <v>87</v>
      </c>
      <c r="D82" s="20" t="s">
        <v>83</v>
      </c>
      <c r="E82" s="32">
        <v>100.2</v>
      </c>
      <c r="F82" s="32"/>
      <c r="G82" s="32">
        <f>E82+F82</f>
        <v>100.2</v>
      </c>
    </row>
    <row r="83" spans="1:7" ht="15.75" x14ac:dyDescent="0.25">
      <c r="A83" s="19"/>
    </row>
    <row r="84" spans="1:7" ht="15.75" x14ac:dyDescent="0.25">
      <c r="A84" s="19"/>
    </row>
    <row r="85" spans="1:7" ht="28.5" customHeight="1" x14ac:dyDescent="0.25">
      <c r="A85" s="40" t="s">
        <v>88</v>
      </c>
      <c r="B85" s="45"/>
      <c r="C85" s="45"/>
      <c r="D85" s="33"/>
      <c r="E85" s="34"/>
      <c r="F85" s="41" t="s">
        <v>89</v>
      </c>
      <c r="G85" s="41"/>
    </row>
    <row r="86" spans="1:7" ht="32.25" customHeight="1" x14ac:dyDescent="0.25">
      <c r="A86" s="35"/>
      <c r="B86" s="17"/>
      <c r="D86" s="36" t="s">
        <v>90</v>
      </c>
      <c r="F86" s="42" t="s">
        <v>91</v>
      </c>
      <c r="G86" s="42"/>
    </row>
    <row r="87" spans="1:7" ht="25.5" customHeight="1" x14ac:dyDescent="0.25">
      <c r="A87" s="44" t="s">
        <v>92</v>
      </c>
      <c r="B87" s="44"/>
      <c r="C87" s="17"/>
      <c r="D87" s="17"/>
      <c r="F87" s="37"/>
      <c r="G87" s="37"/>
    </row>
    <row r="88" spans="1:7" ht="26.25" customHeight="1" x14ac:dyDescent="0.25">
      <c r="A88" s="23" t="s">
        <v>93</v>
      </c>
      <c r="B88" s="22"/>
      <c r="C88" s="17"/>
      <c r="D88" s="17"/>
      <c r="F88" s="37"/>
      <c r="G88" s="37"/>
    </row>
    <row r="89" spans="1:7" ht="29.25" customHeight="1" x14ac:dyDescent="0.25">
      <c r="A89" s="40" t="s">
        <v>94</v>
      </c>
      <c r="B89" s="40"/>
      <c r="C89" s="40"/>
      <c r="D89" s="33"/>
      <c r="E89" s="34"/>
      <c r="F89" s="41" t="s">
        <v>95</v>
      </c>
      <c r="G89" s="41"/>
    </row>
    <row r="90" spans="1:7" ht="45.75" customHeight="1" x14ac:dyDescent="0.25">
      <c r="A90" s="2"/>
      <c r="B90" s="17"/>
      <c r="C90" s="17"/>
      <c r="D90" s="36" t="s">
        <v>90</v>
      </c>
      <c r="F90" s="42" t="s">
        <v>91</v>
      </c>
      <c r="G90" s="42"/>
    </row>
    <row r="91" spans="1:7" x14ac:dyDescent="0.25">
      <c r="A91" s="38" t="s">
        <v>96</v>
      </c>
    </row>
    <row r="92" spans="1:7" x14ac:dyDescent="0.25">
      <c r="A92" s="39" t="s">
        <v>97</v>
      </c>
    </row>
  </sheetData>
  <mergeCells count="41">
    <mergeCell ref="C18:F18"/>
    <mergeCell ref="I18:J18"/>
    <mergeCell ref="F1:G3"/>
    <mergeCell ref="E5:G5"/>
    <mergeCell ref="E6:G6"/>
    <mergeCell ref="E7:G7"/>
    <mergeCell ref="E8:G8"/>
    <mergeCell ref="E9:G9"/>
    <mergeCell ref="E10:G10"/>
    <mergeCell ref="A13:G13"/>
    <mergeCell ref="A14:G14"/>
    <mergeCell ref="C17:F17"/>
    <mergeCell ref="I17:J17"/>
    <mergeCell ref="B31:G31"/>
    <mergeCell ref="C19:F19"/>
    <mergeCell ref="C20:F20"/>
    <mergeCell ref="I20:J20"/>
    <mergeCell ref="E21:F21"/>
    <mergeCell ref="H21:I21"/>
    <mergeCell ref="E22:F22"/>
    <mergeCell ref="H22:I22"/>
    <mergeCell ref="B23:G23"/>
    <mergeCell ref="B24:G24"/>
    <mergeCell ref="B25:G25"/>
    <mergeCell ref="B27:G27"/>
    <mergeCell ref="B28:G28"/>
    <mergeCell ref="B32:G32"/>
    <mergeCell ref="B33:G33"/>
    <mergeCell ref="B34:G34"/>
    <mergeCell ref="A42:B42"/>
    <mergeCell ref="A44:A45"/>
    <mergeCell ref="B44:G44"/>
    <mergeCell ref="A89:C89"/>
    <mergeCell ref="F89:G89"/>
    <mergeCell ref="F90:G90"/>
    <mergeCell ref="A52:B52"/>
    <mergeCell ref="B54:G54"/>
    <mergeCell ref="A85:C85"/>
    <mergeCell ref="F85:G85"/>
    <mergeCell ref="F86:G86"/>
    <mergeCell ref="A87:B87"/>
  </mergeCells>
  <pageMargins left="0.19685039370078741" right="0.15748031496062992" top="0.51181102362204722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1014060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2026-02-16T09:57:01Z</dcterms:created>
  <dcterms:modified xsi:type="dcterms:W3CDTF">2026-02-16T12:16:04Z</dcterms:modified>
</cp:coreProperties>
</file>