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JET\2022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1" l="1"/>
  <c r="I82" i="1"/>
  <c r="J82" i="1"/>
  <c r="I81" i="1"/>
  <c r="H81" i="1"/>
  <c r="J81" i="1"/>
  <c r="G82" i="1"/>
  <c r="G81" i="1"/>
  <c r="F43" i="1" l="1"/>
  <c r="G43" i="1"/>
  <c r="G49" i="1" l="1"/>
  <c r="H49" i="1"/>
  <c r="I49" i="1"/>
  <c r="J49" i="1"/>
  <c r="G36" i="1" l="1"/>
  <c r="G29" i="1" s="1"/>
  <c r="H36" i="1"/>
  <c r="H29" i="1" s="1"/>
  <c r="I36" i="1"/>
  <c r="I29" i="1" s="1"/>
  <c r="J36" i="1"/>
  <c r="J29" i="1" s="1"/>
  <c r="F36" i="1"/>
  <c r="F29" i="1" s="1"/>
  <c r="G30" i="1"/>
  <c r="H30" i="1"/>
  <c r="I30" i="1"/>
  <c r="J30" i="1"/>
  <c r="F30" i="1"/>
  <c r="G26" i="1"/>
  <c r="H26" i="1"/>
  <c r="I26" i="1"/>
  <c r="J26" i="1"/>
  <c r="G24" i="1"/>
  <c r="G23" i="1" s="1"/>
  <c r="H24" i="1"/>
  <c r="H23" i="1" s="1"/>
  <c r="I24" i="1"/>
  <c r="I23" i="1" s="1"/>
  <c r="J24" i="1"/>
  <c r="J23" i="1" s="1"/>
  <c r="F26" i="1"/>
  <c r="F24" i="1"/>
  <c r="F23" i="1" l="1"/>
  <c r="H114" i="1"/>
  <c r="H112" i="1" s="1"/>
  <c r="H120" i="1" s="1"/>
  <c r="I114" i="1"/>
  <c r="I112" i="1" s="1"/>
  <c r="I120" i="1" s="1"/>
  <c r="J114" i="1"/>
  <c r="J112" i="1" s="1"/>
  <c r="J120" i="1" s="1"/>
  <c r="H99" i="1"/>
  <c r="I99" i="1"/>
  <c r="J99" i="1"/>
  <c r="H97" i="1"/>
  <c r="I97" i="1"/>
  <c r="J97" i="1"/>
  <c r="H94" i="1"/>
  <c r="I94" i="1"/>
  <c r="J94" i="1"/>
  <c r="H93" i="1"/>
  <c r="J93" i="1"/>
  <c r="I93" i="1"/>
  <c r="I92" i="1" s="1"/>
  <c r="H75" i="1"/>
  <c r="I75" i="1"/>
  <c r="J75" i="1"/>
  <c r="H72" i="1"/>
  <c r="I72" i="1"/>
  <c r="J72" i="1"/>
  <c r="H70" i="1"/>
  <c r="I70" i="1"/>
  <c r="J70" i="1"/>
  <c r="H66" i="1"/>
  <c r="H61" i="1" s="1"/>
  <c r="I66" i="1"/>
  <c r="I61" i="1" s="1"/>
  <c r="J66" i="1"/>
  <c r="J61" i="1" s="1"/>
  <c r="H59" i="1"/>
  <c r="I59" i="1"/>
  <c r="J59" i="1"/>
  <c r="H56" i="1"/>
  <c r="I56" i="1"/>
  <c r="J56" i="1"/>
  <c r="H53" i="1"/>
  <c r="I53" i="1"/>
  <c r="J53" i="1"/>
  <c r="H43" i="1"/>
  <c r="I43" i="1"/>
  <c r="J43" i="1"/>
  <c r="H40" i="1"/>
  <c r="I40" i="1"/>
  <c r="J40" i="1"/>
  <c r="H21" i="1"/>
  <c r="I21" i="1"/>
  <c r="J21" i="1"/>
  <c r="H17" i="1"/>
  <c r="I17" i="1"/>
  <c r="J17" i="1"/>
  <c r="J92" i="1" l="1"/>
  <c r="H92" i="1"/>
  <c r="H96" i="1"/>
  <c r="H119" i="1" s="1"/>
  <c r="H118" i="1" s="1"/>
  <c r="J16" i="1"/>
  <c r="H16" i="1"/>
  <c r="I39" i="1"/>
  <c r="H69" i="1"/>
  <c r="H58" i="1" s="1"/>
  <c r="H79" i="1" s="1"/>
  <c r="H123" i="1" s="1"/>
  <c r="I16" i="1"/>
  <c r="I15" i="1" s="1"/>
  <c r="J39" i="1"/>
  <c r="H39" i="1"/>
  <c r="I69" i="1"/>
  <c r="I58" i="1" s="1"/>
  <c r="I79" i="1" s="1"/>
  <c r="I123" i="1" s="1"/>
  <c r="J69" i="1"/>
  <c r="J58" i="1" s="1"/>
  <c r="J79" i="1" s="1"/>
  <c r="J123" i="1" s="1"/>
  <c r="J96" i="1"/>
  <c r="J119" i="1" s="1"/>
  <c r="J118" i="1" s="1"/>
  <c r="I96" i="1"/>
  <c r="I119" i="1" s="1"/>
  <c r="I118" i="1" s="1"/>
  <c r="G94" i="1"/>
  <c r="F94" i="1"/>
  <c r="J15" i="1" l="1"/>
  <c r="H15" i="1"/>
  <c r="H78" i="1" s="1"/>
  <c r="H77" i="1" s="1"/>
  <c r="H122" i="1"/>
  <c r="H121" i="1" s="1"/>
  <c r="I122" i="1"/>
  <c r="I121" i="1" s="1"/>
  <c r="I78" i="1"/>
  <c r="I77" i="1" s="1"/>
  <c r="J78" i="1"/>
  <c r="J77" i="1" s="1"/>
  <c r="J122" i="1"/>
  <c r="J121" i="1" s="1"/>
  <c r="F99" i="1"/>
  <c r="F82" i="1"/>
  <c r="G66" i="1"/>
  <c r="G61" i="1" s="1"/>
  <c r="F66" i="1"/>
  <c r="F61" i="1" s="1"/>
  <c r="F53" i="1"/>
  <c r="F17" i="1"/>
  <c r="G70" i="1" l="1"/>
  <c r="F70" i="1"/>
  <c r="G93" i="1"/>
  <c r="G92" i="1" s="1"/>
  <c r="F81" i="1"/>
  <c r="F93" i="1" s="1"/>
  <c r="F92" i="1" s="1"/>
  <c r="G114" i="1"/>
  <c r="G112" i="1" s="1"/>
  <c r="G120" i="1" s="1"/>
  <c r="F114" i="1"/>
  <c r="F112" i="1" s="1"/>
  <c r="F120" i="1" s="1"/>
  <c r="G97" i="1"/>
  <c r="F97" i="1"/>
  <c r="F96" i="1" s="1"/>
  <c r="F119" i="1" s="1"/>
  <c r="F118" i="1" s="1"/>
  <c r="G99" i="1"/>
  <c r="G96" i="1" s="1"/>
  <c r="G119" i="1" s="1"/>
  <c r="G75" i="1"/>
  <c r="F75" i="1"/>
  <c r="G72" i="1"/>
  <c r="G69" i="1" s="1"/>
  <c r="F72" i="1"/>
  <c r="G59" i="1"/>
  <c r="F59" i="1"/>
  <c r="G56" i="1"/>
  <c r="G53" i="1"/>
  <c r="G39" i="1" s="1"/>
  <c r="G40" i="1"/>
  <c r="G21" i="1"/>
  <c r="G17" i="1"/>
  <c r="F56" i="1"/>
  <c r="F49" i="1"/>
  <c r="F39" i="1" s="1"/>
  <c r="F40" i="1"/>
  <c r="F21" i="1"/>
  <c r="F16" i="1" s="1"/>
  <c r="G118" i="1" l="1"/>
  <c r="G16" i="1"/>
  <c r="G15" i="1" s="1"/>
  <c r="G78" i="1" s="1"/>
  <c r="G77" i="1" s="1"/>
  <c r="G58" i="1"/>
  <c r="G79" i="1" s="1"/>
  <c r="G123" i="1" s="1"/>
  <c r="F69" i="1"/>
  <c r="F58" i="1" s="1"/>
  <c r="F79" i="1" s="1"/>
  <c r="F123" i="1" s="1"/>
  <c r="F15" i="1"/>
  <c r="F122" i="1" s="1"/>
  <c r="F121" i="1" l="1"/>
  <c r="F78" i="1"/>
  <c r="F77" i="1" s="1"/>
  <c r="G122" i="1"/>
  <c r="G121" i="1" s="1"/>
</calcChain>
</file>

<file path=xl/sharedStrings.xml><?xml version="1.0" encoding="utf-8"?>
<sst xmlns="http://schemas.openxmlformats.org/spreadsheetml/2006/main" count="171" uniqueCount="130">
  <si>
    <t>Найменування показника</t>
  </si>
  <si>
    <t>X</t>
  </si>
  <si>
    <t>загальний фонд</t>
  </si>
  <si>
    <t>спеціальний фонд</t>
  </si>
  <si>
    <t>УСЬОГО за розділом І, у тому числі:</t>
  </si>
  <si>
    <t>Додаток 2</t>
  </si>
  <si>
    <t>Показники доходів бюджету</t>
  </si>
  <si>
    <r>
      <rPr>
        <sz val="12"/>
        <rFont val="Times New Roman"/>
        <family val="1"/>
        <charset val="204"/>
      </rPr>
      <t>(код бюджету)</t>
    </r>
  </si>
  <si>
    <t>Код</t>
  </si>
  <si>
    <r>
      <rPr>
        <sz val="14"/>
        <rFont val="Times New Roman"/>
        <family val="1"/>
        <charset val="204"/>
      </rPr>
      <t>1</t>
    </r>
  </si>
  <si>
    <r>
      <rPr>
        <sz val="14"/>
        <rFont val="Times New Roman"/>
        <family val="1"/>
        <charset val="204"/>
      </rPr>
      <t>2</t>
    </r>
  </si>
  <si>
    <r>
      <rPr>
        <sz val="14"/>
        <rFont val="Times New Roman"/>
        <family val="1"/>
        <charset val="204"/>
      </rPr>
      <t>3</t>
    </r>
  </si>
  <si>
    <r>
      <rPr>
        <sz val="14"/>
        <rFont val="Times New Roman"/>
        <family val="1"/>
        <charset val="204"/>
      </rPr>
      <t>4</t>
    </r>
  </si>
  <si>
    <r>
      <rPr>
        <sz val="14"/>
        <rFont val="Times New Roman"/>
        <family val="1"/>
        <charset val="204"/>
      </rPr>
      <t>5</t>
    </r>
  </si>
  <si>
    <r>
      <rPr>
        <sz val="14"/>
        <rFont val="Times New Roman"/>
        <family val="1"/>
        <charset val="204"/>
      </rPr>
      <t>6</t>
    </r>
  </si>
  <si>
    <r>
      <rPr>
        <sz val="14"/>
        <rFont val="Times New Roman"/>
        <family val="1"/>
        <charset val="204"/>
      </rPr>
      <t>7</t>
    </r>
  </si>
  <si>
    <t>І. Доходи (без урахування міжбюджетних трансфертів)</t>
  </si>
  <si>
    <t>Загальний фонд, у тому числі:</t>
  </si>
  <si>
    <t>Податкові надходження, у тому числі:</t>
  </si>
  <si>
    <t>Неподаткові надходження, у тому числі:</t>
  </si>
  <si>
    <t>30000000</t>
  </si>
  <si>
    <t>Доходи від операцій з капіталом, у тому числі:</t>
  </si>
  <si>
    <t>Спеціальний фонд, у тому числі:</t>
  </si>
  <si>
    <t>10000000</t>
  </si>
  <si>
    <t>20000000</t>
  </si>
  <si>
    <t>50000000</t>
  </si>
  <si>
    <t>Цільові фонди, у тому числі:</t>
  </si>
  <si>
    <t>II. Трансферти з державного бюджету</t>
  </si>
  <si>
    <t>41020000</t>
  </si>
  <si>
    <t>Дотації з державного бюджету, у тому числі:</t>
  </si>
  <si>
    <t>Субвенції з державного бюджету, у тому числі:</t>
  </si>
  <si>
    <t>41030000</t>
  </si>
  <si>
    <t>УСЬОГО за розділом II, у тому числі:</t>
  </si>
  <si>
    <t>III. Трансферти з інших місцевих бюджетів</t>
  </si>
  <si>
    <t>41040000</t>
  </si>
  <si>
    <t>Дотації з місцевих бюджетів, у тому числі:</t>
  </si>
  <si>
    <t>41050000</t>
  </si>
  <si>
    <t>Субвенції з місцевих бюджетів, у тому числі:</t>
  </si>
  <si>
    <t>УСЬОГО за розділом III, у тому числі:</t>
  </si>
  <si>
    <t>РАЗОМ за розділами І, II та III, у тому числі:</t>
  </si>
  <si>
    <t>2020 рік (звіт)</t>
  </si>
  <si>
    <t>2021 рік (затверджено)</t>
  </si>
  <si>
    <t>2023 рік (план)</t>
  </si>
  <si>
    <t>2024 рік (план)</t>
  </si>
  <si>
    <t>Податок та збір на доходи фізичних осіб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</si>
  <si>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</si>
  <si>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</si>
  <si>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</si>
  <si>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</si>
  <si>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</si>
  <si>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</si>
  <si>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</si>
  <si>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суб'єктами господарювання роздрібної торгівлі підакцизних товарів </t>
  </si>
  <si>
    <t xml:space="preserve">Податки на доходи, податки на прибуток, податки на збільшення ринкової вартості </t>
  </si>
  <si>
    <t>Внутрішні податки на товари та послуги  </t>
  </si>
  <si>
    <t xml:space="preserve">Місцеві податки та збори </t>
  </si>
  <si>
    <t>18010100-18010400</t>
  </si>
  <si>
    <t>Податок на нерухоме майно, відмінне від земельної ділянки сплачений юридичними та фізичними особами, які є власниками об'єктів житлової та нежитлової нерухомості</t>
  </si>
  <si>
    <t>Земельний податок з юридичних та фізичних осіб; орендна плата з юридичних та фізичних осіб; реструктурована сума заборгованості з плати за землю</t>
  </si>
  <si>
    <t>18010500-18010900</t>
  </si>
  <si>
    <t>Транспортний податок з фізичних та юридичних осіб</t>
  </si>
  <si>
    <t>180110000-18011100</t>
  </si>
  <si>
    <t>Збір за місця для паркування транспортних засобів </t>
  </si>
  <si>
    <t>18020000 </t>
  </si>
  <si>
    <t>18030100-18030200</t>
  </si>
  <si>
    <t>Туристичний збір, сплачений юридичними та фізичними особами</t>
  </si>
  <si>
    <t>18050300-18050400</t>
  </si>
  <si>
    <t xml:space="preserve">Єдиний податок з юридичних та фізичних осіб </t>
  </si>
  <si>
    <t xml:space="preserve">Податок на майно </t>
  </si>
  <si>
    <t xml:space="preserve">Єдиний податок 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</si>
  <si>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</si>
  <si>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</si>
  <si>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Плата за розміщення тимчасово вільних коштів місцевих бюджетів </t>
  </si>
  <si>
    <t>Інші надходження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</si>
  <si>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</si>
  <si>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</si>
  <si>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</si>
  <si>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Плата за встановлення земельного сервітуту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</si>
  <si>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</si>
  <si>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</si>
  <si>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</si>
  <si>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</si>
  <si>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</si>
  <si>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</si>
  <si>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</si>
  <si>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 xml:space="preserve">Екологічний податок 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</si>
  <si>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</si>
  <si>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</si>
  <si>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Інші джерела власних надходжень бюджетних установ  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</si>
  <si>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</si>
  <si>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</si>
  <si>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</si>
  <si>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</si>
  <si>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</si>
  <si>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</si>
  <si>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 xml:space="preserve">Освітня субвенція з державного бюджету місцевим бюджетам </t>
  </si>
  <si>
    <t xml:space="preserve">Медична субвенція з державного бюджету місцевим бюджетам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</si>
  <si>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здоров"я за рахунок відповідної додаткової дотації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</si>
  <si>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</si>
  <si>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</si>
  <si>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</si>
  <si>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переданих видатків у сфері освіти за рахунок коштів освітньої субвенції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</si>
  <si>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</si>
  <si>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 </t>
  </si>
  <si>
    <t xml:space="preserve">Субвенція з місцевого бюджету на здійснення переданих видатків у сфері охорони здоров"я за рахунок коштів медичної субвенції </t>
  </si>
  <si>
    <t xml:space="preserve"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 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</si>
  <si>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</si>
  <si>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Інші субвенції з місцевого бюджету </t>
  </si>
  <si>
    <t xml:space="preserve">Субвенція з місцевого бюджету на здійснення підтримки окремих закладів та заходів у системі охорони здоров"я за рахунок відповідної субвенції з державного бюджету </t>
  </si>
  <si>
    <t xml:space="preserve">Субвенція з місцевого бюджету за рахунок залишку коштів освітньої субвенції, що утворився на початок бюджетного періоду </t>
  </si>
  <si>
    <t xml:space="preserve">Плата за гарантії, надані Верховною Радою Автономної республіки Крим та місцевими радами </t>
  </si>
  <si>
    <t xml:space="preserve">Надходження коштів пайової участі у розвитку інфраструктури населеного пункту </t>
  </si>
  <si>
    <t xml:space="preserve">субвенція з державного бюджету місцевим бюджетам на розвиток спортивної інфраструктури </t>
  </si>
  <si>
    <t xml:space="preserve">Субвенція з місцевого бюджету за рахунок залишку коштів субвенцї на надання державної підтримки особам з особливими освітніми потребами, що утворився на початок бюджетного періоду </t>
  </si>
  <si>
    <t>Субвенція з місцевого бюджету на здійснення природоохоронних заходів</t>
  </si>
  <si>
    <t xml:space="preserve">Надходження коштів від відшкодування втрат сільськогосподарського та лісогосподарського виробництва </t>
  </si>
  <si>
    <t>21110000</t>
  </si>
  <si>
    <t xml:space="preserve">                                                                              Хмельницької міської територіальної громади </t>
  </si>
  <si>
    <t>(грн)</t>
  </si>
  <si>
    <t>2022 рік(план)</t>
  </si>
  <si>
    <t>Субвенція з державного бюджету місцевим бюджетам на реалізацію інфраструктурних проектів та розвиток об`єктів соціально-культурної сфери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</si>
  <si>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</si>
  <si>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 xml:space="preserve">до Прогнозу бюджету </t>
  </si>
  <si>
    <t xml:space="preserve">Хмельницької міської територіальної громади </t>
  </si>
  <si>
    <t xml:space="preserve">на 2022 - 2024 роки 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</si>
  <si>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</si>
  <si>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 xml:space="preserve">Керуючий справами виконавчого комітету </t>
  </si>
  <si>
    <t xml:space="preserve">Ю. САБІЙ </t>
  </si>
  <si>
    <t xml:space="preserve">Заступник начальника фінансового управління </t>
  </si>
  <si>
    <t xml:space="preserve">П. МОТ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</si>
</sst>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family val="1"/>
      <charset val="204"/>
    </font>
    <font>
      <b/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1" fillId="0" borderId="0"/>
  </cellStyleXfs>
  <cellXfs count="9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top"/>
    </xf>
    <xf numFmtId="0" fontId="2" fillId="0" borderId="1" xfId="0" applyFont="1" applyBorder="1"/>
    <xf numFmtId="0" fontId="5" fillId="0" borderId="0" xfId="0" applyFont="1" applyBorder="1" applyAlignment="1">
      <alignment horizontal="right" vertical="center"/>
    </xf>
    <xf numFmtId="0" fontId="3" fillId="0" borderId="0" xfId="0" applyFont="1"/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4" fillId="0" borderId="0" xfId="0" applyFont="1"/>
    <xf numFmtId="0" fontId="6" fillId="0" borderId="2" xfId="0" applyFont="1" applyBorder="1" applyAlignment="1">
      <alignment horizontal="center" vertical="center" wrapText="1"/>
    </xf>
    <xf numFmtId="2" fontId="8" fillId="0" borderId="7" xfId="1" applyNumberFormat="1" applyFont="1" applyFill="1" applyBorder="1" applyAlignment="1">
      <alignment horizontal="left" vertical="top" wrapText="1"/>
    </xf>
    <xf numFmtId="2" fontId="6" fillId="0" borderId="7" xfId="1" applyNumberFormat="1" applyFont="1" applyFill="1" applyBorder="1" applyAlignment="1">
      <alignment horizontal="left" vertical="top" wrapText="1"/>
    </xf>
    <xf numFmtId="2" fontId="3" fillId="0" borderId="7" xfId="1" applyNumberFormat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0" xfId="1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2" fontId="6" fillId="0" borderId="7" xfId="1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14" fillId="0" borderId="8" xfId="0" applyNumberFormat="1" applyFont="1" applyFill="1" applyBorder="1" applyAlignment="1" applyProtection="1">
      <alignment vertical="center" wrapText="1"/>
    </xf>
    <xf numFmtId="0" fontId="4" fillId="0" borderId="5" xfId="0" applyFont="1" applyBorder="1" applyAlignment="1">
      <alignment horizontal="center"/>
    </xf>
    <xf numFmtId="1" fontId="3" fillId="0" borderId="0" xfId="0" applyNumberFormat="1" applyFont="1"/>
    <xf numFmtId="1" fontId="2" fillId="0" borderId="0" xfId="0" applyNumberFormat="1" applyFont="1"/>
    <xf numFmtId="1" fontId="6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0" fillId="0" borderId="0" xfId="0" applyNumberFormat="1"/>
    <xf numFmtId="3" fontId="3" fillId="0" borderId="0" xfId="0" applyNumberFormat="1" applyFont="1"/>
    <xf numFmtId="3" fontId="2" fillId="0" borderId="0" xfId="0" applyNumberFormat="1" applyFont="1"/>
    <xf numFmtId="3" fontId="6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0" fillId="0" borderId="0" xfId="0" applyNumberFormat="1"/>
    <xf numFmtId="0" fontId="15" fillId="0" borderId="2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4" fillId="0" borderId="9" xfId="0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horizontal="center"/>
    </xf>
    <xf numFmtId="3" fontId="14" fillId="3" borderId="8" xfId="0" applyNumberFormat="1" applyFont="1" applyFill="1" applyBorder="1" applyAlignment="1" applyProtection="1">
      <alignment horizontal="right" vertical="center"/>
    </xf>
    <xf numFmtId="3" fontId="3" fillId="0" borderId="2" xfId="0" applyNumberFormat="1" applyFont="1" applyBorder="1" applyAlignment="1">
      <alignment horizontal="right" vertical="top"/>
    </xf>
    <xf numFmtId="3" fontId="14" fillId="0" borderId="8" xfId="0" applyNumberFormat="1" applyFont="1" applyFill="1" applyBorder="1" applyAlignment="1" applyProtection="1">
      <alignment horizontal="right" vertical="center"/>
    </xf>
    <xf numFmtId="0" fontId="3" fillId="0" borderId="2" xfId="0" applyFont="1" applyBorder="1" applyAlignment="1">
      <alignment horizontal="right" vertical="top"/>
    </xf>
    <xf numFmtId="3" fontId="3" fillId="0" borderId="0" xfId="0" applyNumberFormat="1" applyFont="1" applyBorder="1" applyAlignment="1">
      <alignment horizontal="right" vertical="top"/>
    </xf>
    <xf numFmtId="3" fontId="3" fillId="3" borderId="2" xfId="0" applyNumberFormat="1" applyFont="1" applyFill="1" applyBorder="1" applyAlignment="1">
      <alignment horizontal="right" vertical="top"/>
    </xf>
    <xf numFmtId="3" fontId="3" fillId="2" borderId="2" xfId="0" applyNumberFormat="1" applyFont="1" applyFill="1" applyBorder="1" applyAlignment="1">
      <alignment horizontal="right" vertical="top"/>
    </xf>
    <xf numFmtId="4" fontId="14" fillId="3" borderId="0" xfId="0" applyNumberFormat="1" applyFont="1" applyFill="1" applyBorder="1" applyAlignment="1" applyProtection="1">
      <alignment horizontal="right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3" fontId="17" fillId="3" borderId="2" xfId="0" applyNumberFormat="1" applyFont="1" applyFill="1" applyBorder="1" applyAlignment="1">
      <alignment horizontal="right" vertical="top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right" vertical="top"/>
    </xf>
    <xf numFmtId="3" fontId="3" fillId="3" borderId="2" xfId="0" applyNumberFormat="1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center"/>
    </xf>
    <xf numFmtId="0" fontId="13" fillId="3" borderId="8" xfId="0" applyNumberFormat="1" applyFont="1" applyFill="1" applyBorder="1" applyAlignment="1" applyProtection="1">
      <alignment vertical="center" wrapText="1"/>
    </xf>
    <xf numFmtId="0" fontId="16" fillId="3" borderId="8" xfId="2" applyFont="1" applyFill="1" applyBorder="1" applyAlignment="1">
      <alignment vertical="center" wrapText="1"/>
    </xf>
    <xf numFmtId="1" fontId="3" fillId="3" borderId="2" xfId="0" applyNumberFormat="1" applyFont="1" applyFill="1" applyBorder="1" applyAlignment="1">
      <alignment horizontal="right" vertical="top"/>
    </xf>
    <xf numFmtId="0" fontId="3" fillId="3" borderId="8" xfId="2" applyFont="1" applyFill="1" applyBorder="1" applyAlignment="1">
      <alignment vertical="center" wrapText="1"/>
    </xf>
    <xf numFmtId="0" fontId="14" fillId="3" borderId="8" xfId="0" applyNumberFormat="1" applyFont="1" applyFill="1" applyBorder="1" applyAlignment="1" applyProtection="1">
      <alignment vertical="center" wrapText="1"/>
    </xf>
    <xf numFmtId="0" fontId="14" fillId="3" borderId="0" xfId="0" applyNumberFormat="1" applyFont="1" applyFill="1" applyBorder="1" applyAlignment="1" applyProtection="1">
      <alignment vertical="center" wrapText="1"/>
    </xf>
    <xf numFmtId="0" fontId="3" fillId="3" borderId="4" xfId="0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left"/>
    </xf>
  </cellXfs>
  <cellStyles count="4">
    <cellStyle name="Звичайний" xfId="0" builtinId="0"/>
    <cellStyle name="Звичайний 2" xfId="3"/>
    <cellStyle name="Обычный_Додаток №1" xfId="2"/>
    <cellStyle name="Обычный_прогноз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8"/>
  <sheetViews>
    <sheetView tabSelected="1" topLeftCell="A111" zoomScale="85" zoomScaleNormal="85" workbookViewId="0">
      <selection activeCell="E118" sqref="E118"/>
    </sheetView>
  </sheetViews>
  <sheetFormatPr defaultRowHeight="12.75" x14ac:dyDescent="0.2"/>
  <cols>
    <col min="1" max="3" width="6.42578125" customWidth="1"/>
    <col min="4" max="4" width="0.28515625" customWidth="1"/>
    <col min="5" max="5" width="89.28515625" customWidth="1"/>
    <col min="6" max="6" width="21.7109375" style="36" customWidth="1"/>
    <col min="7" max="7" width="19.85546875" style="31" customWidth="1"/>
    <col min="8" max="8" width="16.85546875" customWidth="1"/>
    <col min="9" max="9" width="17.140625" customWidth="1"/>
    <col min="10" max="10" width="17.42578125" customWidth="1"/>
  </cols>
  <sheetData>
    <row r="1" spans="1:10" s="5" customFormat="1" ht="18.75" x14ac:dyDescent="0.3">
      <c r="F1" s="32"/>
      <c r="G1" s="27"/>
    </row>
    <row r="2" spans="1:10" ht="18.75" x14ac:dyDescent="0.2">
      <c r="A2" s="1"/>
      <c r="B2" s="6"/>
      <c r="C2" s="6"/>
      <c r="D2" s="6"/>
      <c r="E2" s="1"/>
      <c r="F2" s="33"/>
      <c r="G2" s="28"/>
      <c r="H2" s="2" t="s">
        <v>5</v>
      </c>
      <c r="I2" s="1"/>
      <c r="J2" s="1"/>
    </row>
    <row r="3" spans="1:10" ht="18.75" x14ac:dyDescent="0.2">
      <c r="A3" s="1"/>
      <c r="B3" s="6"/>
      <c r="C3" s="6"/>
      <c r="D3" s="6"/>
      <c r="E3" s="1"/>
      <c r="F3" s="33"/>
      <c r="G3" s="28"/>
      <c r="H3" s="2" t="s">
        <v>122</v>
      </c>
      <c r="I3" s="1"/>
      <c r="J3" s="1"/>
    </row>
    <row r="4" spans="1:10" ht="18.75" x14ac:dyDescent="0.2">
      <c r="A4" s="1"/>
      <c r="B4" s="6"/>
      <c r="C4" s="6"/>
      <c r="D4" s="6"/>
      <c r="E4" s="1"/>
      <c r="F4" s="33"/>
      <c r="G4" s="28"/>
      <c r="H4" s="2" t="s">
        <v>123</v>
      </c>
      <c r="I4" s="1"/>
      <c r="J4" s="1"/>
    </row>
    <row r="5" spans="1:10" ht="18.75" x14ac:dyDescent="0.2">
      <c r="A5" s="1"/>
      <c r="B5" s="6"/>
      <c r="C5" s="6"/>
      <c r="D5" s="6"/>
      <c r="E5" s="1"/>
      <c r="F5" s="33"/>
      <c r="G5" s="28"/>
      <c r="H5" s="2" t="s">
        <v>124</v>
      </c>
      <c r="I5" s="1"/>
      <c r="J5" s="1"/>
    </row>
    <row r="6" spans="1:10" x14ac:dyDescent="0.2">
      <c r="A6" s="1"/>
      <c r="B6" s="1"/>
      <c r="C6" s="1"/>
      <c r="D6" s="1"/>
      <c r="E6" s="1"/>
      <c r="F6" s="33"/>
      <c r="G6" s="28"/>
      <c r="H6" s="1"/>
      <c r="I6" s="1"/>
      <c r="J6" s="1"/>
    </row>
    <row r="7" spans="1:10" ht="18.75" x14ac:dyDescent="0.2">
      <c r="A7" s="59" t="s">
        <v>6</v>
      </c>
      <c r="B7" s="60"/>
      <c r="C7" s="60"/>
      <c r="D7" s="60"/>
      <c r="E7" s="60"/>
      <c r="F7" s="60"/>
      <c r="G7" s="60"/>
      <c r="H7" s="60"/>
      <c r="I7" s="60"/>
      <c r="J7" s="60"/>
    </row>
    <row r="8" spans="1:10" ht="20.25" customHeight="1" x14ac:dyDescent="0.3">
      <c r="A8" s="1"/>
      <c r="B8" s="1"/>
      <c r="C8" s="1"/>
      <c r="D8" s="1"/>
      <c r="E8" s="13" t="s">
        <v>117</v>
      </c>
      <c r="F8" s="33"/>
      <c r="G8" s="28"/>
      <c r="H8" s="1"/>
      <c r="I8" s="1"/>
      <c r="J8" s="1"/>
    </row>
    <row r="9" spans="1:10" ht="20.25" customHeight="1" x14ac:dyDescent="0.3">
      <c r="A9" s="73">
        <v>22564000000</v>
      </c>
      <c r="B9" s="73"/>
      <c r="C9" s="73"/>
      <c r="D9" s="73"/>
      <c r="E9" s="13"/>
      <c r="F9" s="33"/>
      <c r="G9" s="28"/>
      <c r="H9" s="1"/>
      <c r="I9" s="1"/>
      <c r="J9" s="1"/>
    </row>
    <row r="10" spans="1:10" ht="15.75" x14ac:dyDescent="0.2">
      <c r="A10" s="7" t="s">
        <v>7</v>
      </c>
      <c r="B10" s="3"/>
      <c r="C10" s="3"/>
      <c r="D10" s="3"/>
      <c r="E10" s="1"/>
      <c r="F10" s="33"/>
      <c r="G10" s="28"/>
      <c r="H10" s="1"/>
      <c r="I10" s="1"/>
      <c r="J10" s="1"/>
    </row>
    <row r="11" spans="1:10" ht="16.5" thickBot="1" x14ac:dyDescent="0.25">
      <c r="A11" s="1"/>
      <c r="B11" s="1"/>
      <c r="C11" s="1"/>
      <c r="D11" s="1"/>
      <c r="E11" s="1"/>
      <c r="F11" s="33"/>
      <c r="G11" s="28"/>
      <c r="H11" s="1"/>
      <c r="I11" s="1"/>
      <c r="J11" s="4" t="s">
        <v>118</v>
      </c>
    </row>
    <row r="12" spans="1:10" ht="32.25" thickBot="1" x14ac:dyDescent="0.25">
      <c r="A12" s="61" t="s">
        <v>8</v>
      </c>
      <c r="B12" s="62"/>
      <c r="C12" s="62"/>
      <c r="D12" s="63"/>
      <c r="E12" s="8" t="s">
        <v>0</v>
      </c>
      <c r="F12" s="34" t="s">
        <v>40</v>
      </c>
      <c r="G12" s="29" t="s">
        <v>41</v>
      </c>
      <c r="H12" s="14" t="s">
        <v>119</v>
      </c>
      <c r="I12" s="14" t="s">
        <v>42</v>
      </c>
      <c r="J12" s="14" t="s">
        <v>43</v>
      </c>
    </row>
    <row r="13" spans="1:10" ht="19.5" thickBot="1" x14ac:dyDescent="0.35">
      <c r="A13" s="64" t="s">
        <v>9</v>
      </c>
      <c r="B13" s="65"/>
      <c r="C13" s="65"/>
      <c r="D13" s="66"/>
      <c r="E13" s="9" t="s">
        <v>10</v>
      </c>
      <c r="F13" s="35" t="s">
        <v>11</v>
      </c>
      <c r="G13" s="30" t="s">
        <v>12</v>
      </c>
      <c r="H13" s="10" t="s">
        <v>13</v>
      </c>
      <c r="I13" s="9" t="s">
        <v>14</v>
      </c>
      <c r="J13" s="10" t="s">
        <v>15</v>
      </c>
    </row>
    <row r="14" spans="1:10" ht="19.5" thickBot="1" x14ac:dyDescent="0.35">
      <c r="A14" s="50" t="s">
        <v>16</v>
      </c>
      <c r="B14" s="51"/>
      <c r="C14" s="51"/>
      <c r="D14" s="51"/>
      <c r="E14" s="51"/>
      <c r="F14" s="51"/>
      <c r="G14" s="51"/>
      <c r="H14" s="51"/>
      <c r="I14" s="51"/>
      <c r="J14" s="52"/>
    </row>
    <row r="15" spans="1:10" ht="21" thickBot="1" x14ac:dyDescent="0.35">
      <c r="A15" s="50" t="s">
        <v>1</v>
      </c>
      <c r="B15" s="51"/>
      <c r="C15" s="51"/>
      <c r="D15" s="52"/>
      <c r="E15" s="23" t="s">
        <v>17</v>
      </c>
      <c r="F15" s="43">
        <f>SUM(F16,F39,F56)</f>
        <v>1938073121.3300002</v>
      </c>
      <c r="G15" s="43">
        <f>SUM(G16,G39,G56)</f>
        <v>2233587442</v>
      </c>
      <c r="H15" s="43">
        <f t="shared" ref="H15:J15" si="0">SUM(H16,H39,H56)</f>
        <v>2642667614</v>
      </c>
      <c r="I15" s="43">
        <f t="shared" si="0"/>
        <v>2896435290</v>
      </c>
      <c r="J15" s="43">
        <f t="shared" si="0"/>
        <v>3115457187</v>
      </c>
    </row>
    <row r="16" spans="1:10" ht="19.5" thickBot="1" x14ac:dyDescent="0.35">
      <c r="A16" s="67">
        <v>10000000</v>
      </c>
      <c r="B16" s="68"/>
      <c r="C16" s="68"/>
      <c r="D16" s="69"/>
      <c r="E16" s="18" t="s">
        <v>18</v>
      </c>
      <c r="F16" s="44">
        <f>SUM(F17,F29,F28,F25,F27,F21)</f>
        <v>1885905565.5900002</v>
      </c>
      <c r="G16" s="44">
        <f>SUM(G17,G29,G28,G25,G27,G21)</f>
        <v>2191281275</v>
      </c>
      <c r="H16" s="44">
        <f>SUM(H17,H29,H28,H25,H27,H21)</f>
        <v>2600192614</v>
      </c>
      <c r="I16" s="44">
        <f>SUM(I17,I29,I28,I25,I27,I21)</f>
        <v>2852950290</v>
      </c>
      <c r="J16" s="44">
        <f>SUM(J17,J29,J28,J25,J27,J21)</f>
        <v>3071072187</v>
      </c>
    </row>
    <row r="17" spans="1:10" ht="19.5" thickBot="1" x14ac:dyDescent="0.3">
      <c r="A17" s="56">
        <v>11000000</v>
      </c>
      <c r="B17" s="57"/>
      <c r="C17" s="57"/>
      <c r="D17" s="58"/>
      <c r="E17" s="22" t="s">
        <v>53</v>
      </c>
      <c r="F17" s="43">
        <f>SUM(F18,F19,F20)</f>
        <v>1230057732.45</v>
      </c>
      <c r="G17" s="43">
        <f>SUM(G18,G19,G20)</f>
        <v>1473989035</v>
      </c>
      <c r="H17" s="43">
        <f t="shared" ref="H17:J17" si="1">SUM(H18,H19,H20)</f>
        <v>1770897614</v>
      </c>
      <c r="I17" s="43">
        <f t="shared" si="1"/>
        <v>1962185290</v>
      </c>
      <c r="J17" s="43">
        <f t="shared" si="1"/>
        <v>2133002187</v>
      </c>
    </row>
    <row r="18" spans="1:10" ht="19.5" thickBot="1" x14ac:dyDescent="0.35">
      <c r="A18" s="50">
        <v>11010100</v>
      </c>
      <c r="B18" s="51"/>
      <c r="C18" s="51"/>
      <c r="D18" s="52"/>
      <c r="E18" s="11" t="s">
        <v>44</v>
      </c>
      <c r="F18" s="43">
        <v>1228420820.27</v>
      </c>
      <c r="G18" s="43">
        <v>1472487035</v>
      </c>
      <c r="H18" s="45">
        <v>1769382614</v>
      </c>
      <c r="I18" s="45">
        <v>1960660290</v>
      </c>
      <c r="J18" s="45">
        <v>2131462187</v>
      </c>
    </row>
    <row r="19" spans="1:10" ht="21" thickBot="1" x14ac:dyDescent="0.35">
      <c r="A19" s="50">
        <v>11020000</v>
      </c>
      <c r="B19" s="51"/>
      <c r="C19" s="51"/>
      <c r="D19" s="52"/>
      <c r="E19" s="15" t="s">
        <v>45</v>
      </c>
      <c r="F19" s="43"/>
      <c r="G19" s="43"/>
      <c r="H19" s="45"/>
      <c r="I19" s="45"/>
      <c r="J19" s="45"/>
    </row>
    <row r="20" spans="1:10" ht="38.25" thickBot="1" x14ac:dyDescent="0.35">
      <c r="A20" s="50">
        <v>11020200</v>
      </c>
      <c r="B20" s="51"/>
      <c r="C20" s="51"/>
      <c r="D20" s="52"/>
      <c r="E20" s="17" t="s">
        <v>46</v>
      </c>
      <c r="F20" s="43">
        <v>1636912.18</v>
      </c>
      <c r="G20" s="43">
        <v>1502000</v>
      </c>
      <c r="H20" s="45">
        <v>1515000</v>
      </c>
      <c r="I20" s="45">
        <v>1525000</v>
      </c>
      <c r="J20" s="45">
        <v>1540000</v>
      </c>
    </row>
    <row r="21" spans="1:10" ht="19.5" thickBot="1" x14ac:dyDescent="0.3">
      <c r="A21" s="56">
        <v>13000000</v>
      </c>
      <c r="B21" s="57"/>
      <c r="C21" s="57"/>
      <c r="D21" s="58"/>
      <c r="E21" s="16" t="s">
        <v>47</v>
      </c>
      <c r="F21" s="43">
        <f>SUM(F22)</f>
        <v>-327071.33</v>
      </c>
      <c r="G21" s="43">
        <f>SUM(G22)</f>
        <v>431120</v>
      </c>
      <c r="H21" s="43">
        <f t="shared" ref="H21:J21" si="2">SUM(H22)</f>
        <v>1010000</v>
      </c>
      <c r="I21" s="43">
        <f t="shared" si="2"/>
        <v>1015000</v>
      </c>
      <c r="J21" s="43">
        <f t="shared" si="2"/>
        <v>1020000</v>
      </c>
    </row>
    <row r="22" spans="1:10" ht="54.75" customHeight="1" thickBot="1" x14ac:dyDescent="0.35">
      <c r="A22" s="50">
        <v>13010200</v>
      </c>
      <c r="B22" s="51"/>
      <c r="C22" s="51"/>
      <c r="D22" s="52"/>
      <c r="E22" s="17" t="s">
        <v>48</v>
      </c>
      <c r="F22" s="43">
        <v>-327071.33</v>
      </c>
      <c r="G22" s="43">
        <v>431120</v>
      </c>
      <c r="H22" s="45">
        <v>1010000</v>
      </c>
      <c r="I22" s="45">
        <v>1015000</v>
      </c>
      <c r="J22" s="45">
        <v>1020000</v>
      </c>
    </row>
    <row r="23" spans="1:10" ht="19.5" thickBot="1" x14ac:dyDescent="0.3">
      <c r="A23" s="56">
        <v>14000000</v>
      </c>
      <c r="B23" s="57"/>
      <c r="C23" s="57"/>
      <c r="D23" s="58"/>
      <c r="E23" s="16" t="s">
        <v>54</v>
      </c>
      <c r="F23" s="43">
        <f>SUM(F24,F26,F28)</f>
        <v>152331059.74000001</v>
      </c>
      <c r="G23" s="43">
        <f t="shared" ref="G23:J23" si="3">SUM(G24,G26,G28)</f>
        <v>168785920</v>
      </c>
      <c r="H23" s="43">
        <f t="shared" si="3"/>
        <v>166200000</v>
      </c>
      <c r="I23" s="43">
        <f t="shared" si="3"/>
        <v>169000000</v>
      </c>
      <c r="J23" s="43">
        <f t="shared" si="3"/>
        <v>171100000</v>
      </c>
    </row>
    <row r="24" spans="1:10" ht="24" customHeight="1" thickBot="1" x14ac:dyDescent="0.35">
      <c r="A24" s="50">
        <v>14020000</v>
      </c>
      <c r="B24" s="51"/>
      <c r="C24" s="51"/>
      <c r="D24" s="52"/>
      <c r="E24" s="25" t="s">
        <v>49</v>
      </c>
      <c r="F24" s="43">
        <f>SUM(F25)</f>
        <v>16224897.27</v>
      </c>
      <c r="G24" s="43">
        <f t="shared" ref="G24:J24" si="4">SUM(G25)</f>
        <v>17500000</v>
      </c>
      <c r="H24" s="43">
        <f t="shared" si="4"/>
        <v>18300000</v>
      </c>
      <c r="I24" s="43">
        <f t="shared" si="4"/>
        <v>18400000</v>
      </c>
      <c r="J24" s="43">
        <f t="shared" si="4"/>
        <v>18500000</v>
      </c>
    </row>
    <row r="25" spans="1:10" ht="20.25" customHeight="1" thickBot="1" x14ac:dyDescent="0.35">
      <c r="A25" s="50">
        <v>14021900</v>
      </c>
      <c r="B25" s="51"/>
      <c r="C25" s="51"/>
      <c r="D25" s="52"/>
      <c r="E25" s="25" t="s">
        <v>50</v>
      </c>
      <c r="F25" s="43">
        <v>16224897.27</v>
      </c>
      <c r="G25" s="43">
        <v>17500000</v>
      </c>
      <c r="H25" s="45">
        <v>18300000</v>
      </c>
      <c r="I25" s="45">
        <v>18400000</v>
      </c>
      <c r="J25" s="45">
        <v>18500000</v>
      </c>
    </row>
    <row r="26" spans="1:10" ht="38.25" thickBot="1" x14ac:dyDescent="0.35">
      <c r="A26" s="50">
        <v>14030000</v>
      </c>
      <c r="B26" s="51"/>
      <c r="C26" s="51"/>
      <c r="D26" s="52"/>
      <c r="E26" s="25" t="s">
        <v>51</v>
      </c>
      <c r="F26" s="43">
        <f>SUM(F27)</f>
        <v>56683965.32</v>
      </c>
      <c r="G26" s="43">
        <f t="shared" ref="G26:J26" si="5">SUM(G27)</f>
        <v>65500000</v>
      </c>
      <c r="H26" s="43">
        <f t="shared" si="5"/>
        <v>67800000</v>
      </c>
      <c r="I26" s="43">
        <f t="shared" si="5"/>
        <v>68500000</v>
      </c>
      <c r="J26" s="43">
        <f t="shared" si="5"/>
        <v>68600000</v>
      </c>
    </row>
    <row r="27" spans="1:10" ht="19.5" thickBot="1" x14ac:dyDescent="0.35">
      <c r="A27" s="50">
        <v>14031900</v>
      </c>
      <c r="B27" s="51"/>
      <c r="C27" s="51"/>
      <c r="D27" s="52"/>
      <c r="E27" s="25" t="s">
        <v>50</v>
      </c>
      <c r="F27" s="43">
        <v>56683965.32</v>
      </c>
      <c r="G27" s="43">
        <v>65500000</v>
      </c>
      <c r="H27" s="45">
        <v>67800000</v>
      </c>
      <c r="I27" s="45">
        <v>68500000</v>
      </c>
      <c r="J27" s="45">
        <v>68600000</v>
      </c>
    </row>
    <row r="28" spans="1:10" ht="38.25" thickBot="1" x14ac:dyDescent="0.35">
      <c r="A28" s="50">
        <v>14040000</v>
      </c>
      <c r="B28" s="51"/>
      <c r="C28" s="51"/>
      <c r="D28" s="52"/>
      <c r="E28" s="25" t="s">
        <v>52</v>
      </c>
      <c r="F28" s="43">
        <v>79422197.150000006</v>
      </c>
      <c r="G28" s="43">
        <v>85785920</v>
      </c>
      <c r="H28" s="45">
        <v>80100000</v>
      </c>
      <c r="I28" s="45">
        <v>82100000</v>
      </c>
      <c r="J28" s="45">
        <v>84000000</v>
      </c>
    </row>
    <row r="29" spans="1:10" ht="19.5" thickBot="1" x14ac:dyDescent="0.35">
      <c r="A29" s="67">
        <v>18000000</v>
      </c>
      <c r="B29" s="68"/>
      <c r="C29" s="68"/>
      <c r="D29" s="69"/>
      <c r="E29" s="19" t="s">
        <v>55</v>
      </c>
      <c r="F29" s="43">
        <f>SUM(F31:F36)</f>
        <v>503843844.73000002</v>
      </c>
      <c r="G29" s="43">
        <f t="shared" ref="G29:J29" si="6">SUM(G31:G36)</f>
        <v>548075200</v>
      </c>
      <c r="H29" s="43">
        <f t="shared" si="6"/>
        <v>662085000</v>
      </c>
      <c r="I29" s="43">
        <f t="shared" si="6"/>
        <v>720750000</v>
      </c>
      <c r="J29" s="43">
        <f t="shared" si="6"/>
        <v>765950000</v>
      </c>
    </row>
    <row r="30" spans="1:10" ht="19.5" thickBot="1" x14ac:dyDescent="0.35">
      <c r="A30" s="50">
        <v>18010000</v>
      </c>
      <c r="B30" s="51"/>
      <c r="C30" s="51"/>
      <c r="D30" s="52"/>
      <c r="E30" s="25" t="s">
        <v>68</v>
      </c>
      <c r="F30" s="43">
        <f>SUM(F31:F33)</f>
        <v>184952137</v>
      </c>
      <c r="G30" s="43">
        <f t="shared" ref="G30:J30" si="7">SUM(G31:G33)</f>
        <v>191426520</v>
      </c>
      <c r="H30" s="43">
        <f t="shared" si="7"/>
        <v>239000000</v>
      </c>
      <c r="I30" s="43">
        <f t="shared" si="7"/>
        <v>244830000</v>
      </c>
      <c r="J30" s="43">
        <f t="shared" si="7"/>
        <v>249650000</v>
      </c>
    </row>
    <row r="31" spans="1:10" ht="57" thickBot="1" x14ac:dyDescent="0.3">
      <c r="A31" s="53" t="s">
        <v>56</v>
      </c>
      <c r="B31" s="54"/>
      <c r="C31" s="54"/>
      <c r="D31" s="55"/>
      <c r="E31" s="25" t="s">
        <v>57</v>
      </c>
      <c r="F31" s="43">
        <v>25646873</v>
      </c>
      <c r="G31" s="43">
        <v>29794850</v>
      </c>
      <c r="H31" s="45">
        <v>48950000</v>
      </c>
      <c r="I31" s="45">
        <v>52850000</v>
      </c>
      <c r="J31" s="45">
        <v>56600000</v>
      </c>
    </row>
    <row r="32" spans="1:10" ht="57" thickBot="1" x14ac:dyDescent="0.3">
      <c r="A32" s="53" t="s">
        <v>59</v>
      </c>
      <c r="B32" s="54"/>
      <c r="C32" s="54"/>
      <c r="D32" s="55"/>
      <c r="E32" s="25" t="s">
        <v>58</v>
      </c>
      <c r="F32" s="43">
        <v>158144306</v>
      </c>
      <c r="G32" s="43">
        <v>160931670</v>
      </c>
      <c r="H32" s="45">
        <v>188550000</v>
      </c>
      <c r="I32" s="45">
        <v>190130000</v>
      </c>
      <c r="J32" s="45">
        <v>191050000</v>
      </c>
    </row>
    <row r="33" spans="1:10" ht="19.5" thickBot="1" x14ac:dyDescent="0.3">
      <c r="A33" s="53" t="s">
        <v>61</v>
      </c>
      <c r="B33" s="54"/>
      <c r="C33" s="54"/>
      <c r="D33" s="55"/>
      <c r="E33" s="25" t="s">
        <v>60</v>
      </c>
      <c r="F33" s="43">
        <v>1160958</v>
      </c>
      <c r="G33" s="43">
        <v>700000</v>
      </c>
      <c r="H33" s="45">
        <v>1500000</v>
      </c>
      <c r="I33" s="45">
        <v>1850000</v>
      </c>
      <c r="J33" s="45">
        <v>2000000</v>
      </c>
    </row>
    <row r="34" spans="1:10" ht="19.5" thickBot="1" x14ac:dyDescent="0.35">
      <c r="A34" s="50" t="s">
        <v>63</v>
      </c>
      <c r="B34" s="51"/>
      <c r="C34" s="51"/>
      <c r="D34" s="52"/>
      <c r="E34" s="25" t="s">
        <v>62</v>
      </c>
      <c r="F34" s="43">
        <v>19580.27</v>
      </c>
      <c r="G34" s="43">
        <v>0</v>
      </c>
      <c r="H34" s="45">
        <v>325000</v>
      </c>
      <c r="I34" s="45">
        <v>370000</v>
      </c>
      <c r="J34" s="45">
        <v>400000</v>
      </c>
    </row>
    <row r="35" spans="1:10" ht="19.5" thickBot="1" x14ac:dyDescent="0.3">
      <c r="A35" s="53" t="s">
        <v>64</v>
      </c>
      <c r="B35" s="54"/>
      <c r="C35" s="54"/>
      <c r="D35" s="55"/>
      <c r="E35" s="25" t="s">
        <v>65</v>
      </c>
      <c r="F35" s="43">
        <v>337197</v>
      </c>
      <c r="G35" s="43">
        <v>410000</v>
      </c>
      <c r="H35" s="45">
        <v>650000</v>
      </c>
      <c r="I35" s="45">
        <v>675000</v>
      </c>
      <c r="J35" s="45">
        <v>700000</v>
      </c>
    </row>
    <row r="36" spans="1:10" ht="19.5" thickBot="1" x14ac:dyDescent="0.35">
      <c r="A36" s="50">
        <v>180500000</v>
      </c>
      <c r="B36" s="51"/>
      <c r="C36" s="51"/>
      <c r="D36" s="52"/>
      <c r="E36" s="25" t="s">
        <v>69</v>
      </c>
      <c r="F36" s="43">
        <f>SUM(F37:F38)</f>
        <v>318534930.45999998</v>
      </c>
      <c r="G36" s="43">
        <f t="shared" ref="G36:J36" si="8">SUM(G37:G38)</f>
        <v>356238680</v>
      </c>
      <c r="H36" s="43">
        <f t="shared" si="8"/>
        <v>422110000</v>
      </c>
      <c r="I36" s="43">
        <f t="shared" si="8"/>
        <v>474875000</v>
      </c>
      <c r="J36" s="43">
        <f t="shared" si="8"/>
        <v>515200000</v>
      </c>
    </row>
    <row r="37" spans="1:10" ht="19.5" thickBot="1" x14ac:dyDescent="0.3">
      <c r="A37" s="74" t="s">
        <v>66</v>
      </c>
      <c r="B37" s="75"/>
      <c r="C37" s="75"/>
      <c r="D37" s="76"/>
      <c r="E37" s="25" t="s">
        <v>67</v>
      </c>
      <c r="F37" s="43">
        <v>318534930.45999998</v>
      </c>
      <c r="G37" s="43">
        <v>352227510</v>
      </c>
      <c r="H37" s="45">
        <v>417959800</v>
      </c>
      <c r="I37" s="45">
        <v>470675000</v>
      </c>
      <c r="J37" s="45">
        <v>510965000</v>
      </c>
    </row>
    <row r="38" spans="1:10" ht="57" thickBot="1" x14ac:dyDescent="0.35">
      <c r="A38" s="70">
        <v>18050500</v>
      </c>
      <c r="B38" s="71"/>
      <c r="C38" s="71"/>
      <c r="D38" s="72"/>
      <c r="E38" s="25" t="s">
        <v>125</v>
      </c>
      <c r="F38" s="43"/>
      <c r="G38" s="43">
        <v>4011170</v>
      </c>
      <c r="H38" s="45">
        <v>4150200</v>
      </c>
      <c r="I38" s="45">
        <v>4200000</v>
      </c>
      <c r="J38" s="45">
        <v>4235000</v>
      </c>
    </row>
    <row r="39" spans="1:10" ht="19.5" thickBot="1" x14ac:dyDescent="0.35">
      <c r="A39" s="67">
        <v>20000000</v>
      </c>
      <c r="B39" s="68"/>
      <c r="C39" s="68"/>
      <c r="D39" s="69"/>
      <c r="E39" s="18" t="s">
        <v>19</v>
      </c>
      <c r="F39" s="43">
        <f>SUM(F42,F41,F43,F49,F53)</f>
        <v>52144253.740000002</v>
      </c>
      <c r="G39" s="43">
        <f>SUM(G42,G41,G43,G49,G53)</f>
        <v>42281167</v>
      </c>
      <c r="H39" s="43">
        <f t="shared" ref="H39:J39" si="9">SUM(H42,H41,H43,H49,H53)</f>
        <v>42450000</v>
      </c>
      <c r="I39" s="43">
        <f t="shared" si="9"/>
        <v>43455000</v>
      </c>
      <c r="J39" s="43">
        <f t="shared" si="9"/>
        <v>44350000</v>
      </c>
    </row>
    <row r="40" spans="1:10" ht="19.5" thickBot="1" x14ac:dyDescent="0.3">
      <c r="A40" s="56">
        <v>21000000</v>
      </c>
      <c r="B40" s="57"/>
      <c r="C40" s="57"/>
      <c r="D40" s="58"/>
      <c r="E40" s="16" t="s">
        <v>70</v>
      </c>
      <c r="F40" s="43">
        <f>SUM(F41:F42)</f>
        <v>4727175</v>
      </c>
      <c r="G40" s="43">
        <f>SUM(G41:G42)</f>
        <v>3002000</v>
      </c>
      <c r="H40" s="43">
        <f t="shared" ref="H40:J40" si="10">SUM(H41:H42)</f>
        <v>1750000</v>
      </c>
      <c r="I40" s="43">
        <f t="shared" si="10"/>
        <v>1815000</v>
      </c>
      <c r="J40" s="43">
        <f t="shared" si="10"/>
        <v>1900000</v>
      </c>
    </row>
    <row r="41" spans="1:10" ht="38.25" thickBot="1" x14ac:dyDescent="0.35">
      <c r="A41" s="50">
        <v>21010300</v>
      </c>
      <c r="B41" s="51"/>
      <c r="C41" s="51"/>
      <c r="D41" s="52"/>
      <c r="E41" s="25" t="s">
        <v>71</v>
      </c>
      <c r="F41" s="43">
        <v>1224864</v>
      </c>
      <c r="G41" s="43">
        <v>1502000</v>
      </c>
      <c r="H41" s="45">
        <v>750000</v>
      </c>
      <c r="I41" s="45">
        <v>815000</v>
      </c>
      <c r="J41" s="45">
        <v>900000</v>
      </c>
    </row>
    <row r="42" spans="1:10" ht="19.5" thickBot="1" x14ac:dyDescent="0.35">
      <c r="A42" s="50">
        <v>21050000</v>
      </c>
      <c r="B42" s="51"/>
      <c r="C42" s="51"/>
      <c r="D42" s="52"/>
      <c r="E42" s="25" t="s">
        <v>72</v>
      </c>
      <c r="F42" s="43">
        <v>3502311</v>
      </c>
      <c r="G42" s="43">
        <v>1500000</v>
      </c>
      <c r="H42" s="45">
        <v>1000000</v>
      </c>
      <c r="I42" s="45">
        <v>1000000</v>
      </c>
      <c r="J42" s="45">
        <v>1000000</v>
      </c>
    </row>
    <row r="43" spans="1:10" ht="19.5" thickBot="1" x14ac:dyDescent="0.3">
      <c r="A43" s="56">
        <v>21080000</v>
      </c>
      <c r="B43" s="57"/>
      <c r="C43" s="57"/>
      <c r="D43" s="58"/>
      <c r="E43" s="21" t="s">
        <v>73</v>
      </c>
      <c r="F43" s="43">
        <f>SUM(F44:F48)</f>
        <v>11312111</v>
      </c>
      <c r="G43" s="43">
        <f>SUM(G44:G48)</f>
        <v>10287204</v>
      </c>
      <c r="H43" s="43">
        <f t="shared" ref="H43:J43" si="11">SUM(H44:H48)</f>
        <v>10750000</v>
      </c>
      <c r="I43" s="43">
        <f t="shared" si="11"/>
        <v>10960000</v>
      </c>
      <c r="J43" s="43">
        <f t="shared" si="11"/>
        <v>11275000</v>
      </c>
    </row>
    <row r="44" spans="1:10" ht="21" thickBot="1" x14ac:dyDescent="0.35">
      <c r="A44" s="70">
        <v>21080500</v>
      </c>
      <c r="B44" s="71"/>
      <c r="C44" s="71"/>
      <c r="D44" s="24"/>
      <c r="E44" s="25" t="s">
        <v>73</v>
      </c>
      <c r="F44" s="43">
        <v>13830</v>
      </c>
      <c r="G44" s="43">
        <v>0</v>
      </c>
      <c r="H44" s="43">
        <v>0</v>
      </c>
      <c r="I44" s="43">
        <v>0</v>
      </c>
      <c r="J44" s="43">
        <v>0</v>
      </c>
    </row>
    <row r="45" spans="1:10" ht="65.25" customHeight="1" thickBot="1" x14ac:dyDescent="0.35">
      <c r="A45" s="50">
        <v>21080900</v>
      </c>
      <c r="B45" s="51"/>
      <c r="C45" s="51"/>
      <c r="D45" s="52"/>
      <c r="E45" s="25" t="s">
        <v>74</v>
      </c>
      <c r="F45" s="43">
        <v>36786</v>
      </c>
      <c r="G45" s="43"/>
      <c r="H45" s="45"/>
      <c r="I45" s="45"/>
      <c r="J45" s="45"/>
    </row>
    <row r="46" spans="1:10" ht="19.5" thickBot="1" x14ac:dyDescent="0.35">
      <c r="A46" s="50">
        <v>21081100</v>
      </c>
      <c r="B46" s="51"/>
      <c r="C46" s="51"/>
      <c r="D46" s="52"/>
      <c r="E46" s="25" t="s">
        <v>75</v>
      </c>
      <c r="F46" s="43">
        <v>487568</v>
      </c>
      <c r="G46" s="43">
        <v>507204</v>
      </c>
      <c r="H46" s="45">
        <v>510000</v>
      </c>
      <c r="I46" s="45">
        <v>530000</v>
      </c>
      <c r="J46" s="45">
        <v>545000</v>
      </c>
    </row>
    <row r="47" spans="1:10" ht="45.75" customHeight="1" thickBot="1" x14ac:dyDescent="0.35">
      <c r="A47" s="50">
        <v>21081500</v>
      </c>
      <c r="B47" s="51"/>
      <c r="C47" s="51"/>
      <c r="D47" s="52"/>
      <c r="E47" s="25" t="s">
        <v>76</v>
      </c>
      <c r="F47" s="43">
        <v>796575</v>
      </c>
      <c r="G47" s="43">
        <v>800000</v>
      </c>
      <c r="H47" s="45">
        <v>740000</v>
      </c>
      <c r="I47" s="45">
        <v>780000</v>
      </c>
      <c r="J47" s="45">
        <v>840000</v>
      </c>
    </row>
    <row r="48" spans="1:10" ht="19.5" thickBot="1" x14ac:dyDescent="0.35">
      <c r="A48" s="50">
        <v>21081700</v>
      </c>
      <c r="B48" s="51"/>
      <c r="C48" s="51"/>
      <c r="D48" s="52"/>
      <c r="E48" s="25" t="s">
        <v>77</v>
      </c>
      <c r="F48" s="43">
        <v>9977352</v>
      </c>
      <c r="G48" s="43">
        <v>8980000</v>
      </c>
      <c r="H48" s="45">
        <v>9500000</v>
      </c>
      <c r="I48" s="45">
        <v>9650000</v>
      </c>
      <c r="J48" s="45">
        <v>9890000</v>
      </c>
    </row>
    <row r="49" spans="1:10" ht="32.25" thickBot="1" x14ac:dyDescent="0.3">
      <c r="A49" s="56">
        <v>22000000</v>
      </c>
      <c r="B49" s="57"/>
      <c r="C49" s="57"/>
      <c r="D49" s="58"/>
      <c r="E49" s="16" t="s">
        <v>78</v>
      </c>
      <c r="F49" s="43">
        <f>SUM(F50:F52)</f>
        <v>29296519</v>
      </c>
      <c r="G49" s="43">
        <f>SUM(G50:G52)</f>
        <v>26991975</v>
      </c>
      <c r="H49" s="43">
        <f t="shared" ref="H49:J49" si="12">SUM(H50:H52)</f>
        <v>28200000</v>
      </c>
      <c r="I49" s="43">
        <f t="shared" si="12"/>
        <v>29000000</v>
      </c>
      <c r="J49" s="43">
        <f t="shared" si="12"/>
        <v>29530000</v>
      </c>
    </row>
    <row r="50" spans="1:10" ht="19.5" thickBot="1" x14ac:dyDescent="0.35">
      <c r="A50" s="50">
        <v>22010000</v>
      </c>
      <c r="B50" s="51"/>
      <c r="C50" s="51"/>
      <c r="D50" s="52"/>
      <c r="E50" s="25" t="s">
        <v>79</v>
      </c>
      <c r="F50" s="43">
        <v>18333157</v>
      </c>
      <c r="G50" s="43">
        <v>17980115</v>
      </c>
      <c r="H50" s="45">
        <v>20500000</v>
      </c>
      <c r="I50" s="45">
        <v>21200000</v>
      </c>
      <c r="J50" s="45">
        <v>21500000</v>
      </c>
    </row>
    <row r="51" spans="1:10" ht="38.25" thickBot="1" x14ac:dyDescent="0.35">
      <c r="A51" s="50">
        <v>22080400</v>
      </c>
      <c r="B51" s="51"/>
      <c r="C51" s="51"/>
      <c r="D51" s="52"/>
      <c r="E51" s="25" t="s">
        <v>80</v>
      </c>
      <c r="F51" s="43">
        <v>10491844</v>
      </c>
      <c r="G51" s="43">
        <v>8500000</v>
      </c>
      <c r="H51" s="45">
        <v>7250000</v>
      </c>
      <c r="I51" s="45">
        <v>7500000</v>
      </c>
      <c r="J51" s="45">
        <v>7815000</v>
      </c>
    </row>
    <row r="52" spans="1:10" ht="19.5" thickBot="1" x14ac:dyDescent="0.35">
      <c r="A52" s="50">
        <v>22090000</v>
      </c>
      <c r="B52" s="51"/>
      <c r="C52" s="51"/>
      <c r="D52" s="52"/>
      <c r="E52" s="25" t="s">
        <v>81</v>
      </c>
      <c r="F52" s="43">
        <v>471518</v>
      </c>
      <c r="G52" s="43">
        <v>511860</v>
      </c>
      <c r="H52" s="45">
        <v>450000</v>
      </c>
      <c r="I52" s="45">
        <v>300000</v>
      </c>
      <c r="J52" s="45">
        <v>215000</v>
      </c>
    </row>
    <row r="53" spans="1:10" ht="19.5" thickBot="1" x14ac:dyDescent="0.3">
      <c r="A53" s="56">
        <v>24000000</v>
      </c>
      <c r="B53" s="57"/>
      <c r="C53" s="57"/>
      <c r="D53" s="58"/>
      <c r="E53" s="16" t="s">
        <v>82</v>
      </c>
      <c r="F53" s="43">
        <f>SUM(F55,F54)</f>
        <v>6808448.7400000002</v>
      </c>
      <c r="G53" s="43">
        <f>SUM(G55,G54)</f>
        <v>1999988</v>
      </c>
      <c r="H53" s="43">
        <f t="shared" ref="H53:J53" si="13">SUM(H55,H54)</f>
        <v>1750000</v>
      </c>
      <c r="I53" s="43">
        <f t="shared" si="13"/>
        <v>1680000</v>
      </c>
      <c r="J53" s="43">
        <f t="shared" si="13"/>
        <v>1645000</v>
      </c>
    </row>
    <row r="54" spans="1:10" ht="19.5" thickBot="1" x14ac:dyDescent="0.3">
      <c r="A54" s="53">
        <v>24060300</v>
      </c>
      <c r="B54" s="54"/>
      <c r="C54" s="54"/>
      <c r="D54" s="55"/>
      <c r="E54" s="25" t="s">
        <v>73</v>
      </c>
      <c r="F54" s="44">
        <v>4390164.45</v>
      </c>
      <c r="G54" s="43">
        <v>999988</v>
      </c>
      <c r="H54" s="45">
        <v>1000000</v>
      </c>
      <c r="I54" s="45">
        <v>1000000</v>
      </c>
      <c r="J54" s="45">
        <v>1000000</v>
      </c>
    </row>
    <row r="55" spans="1:10" ht="132" thickBot="1" x14ac:dyDescent="0.3">
      <c r="A55" s="53">
        <v>24062200</v>
      </c>
      <c r="B55" s="54"/>
      <c r="C55" s="54"/>
      <c r="D55" s="55"/>
      <c r="E55" s="25" t="s">
        <v>83</v>
      </c>
      <c r="F55" s="43">
        <v>2418284.29</v>
      </c>
      <c r="G55" s="43">
        <v>1000000</v>
      </c>
      <c r="H55" s="45">
        <v>750000</v>
      </c>
      <c r="I55" s="45">
        <v>680000</v>
      </c>
      <c r="J55" s="45">
        <v>645000</v>
      </c>
    </row>
    <row r="56" spans="1:10" ht="19.5" thickBot="1" x14ac:dyDescent="0.3">
      <c r="A56" s="56" t="s">
        <v>20</v>
      </c>
      <c r="B56" s="57"/>
      <c r="C56" s="57"/>
      <c r="D56" s="58"/>
      <c r="E56" s="22" t="s">
        <v>21</v>
      </c>
      <c r="F56" s="43">
        <f>SUM(F57)</f>
        <v>23302</v>
      </c>
      <c r="G56" s="43">
        <f>SUM(G57)</f>
        <v>25000</v>
      </c>
      <c r="H56" s="43">
        <f t="shared" ref="H56:J56" si="14">SUM(H57)</f>
        <v>25000</v>
      </c>
      <c r="I56" s="43">
        <f t="shared" si="14"/>
        <v>30000</v>
      </c>
      <c r="J56" s="43">
        <f t="shared" si="14"/>
        <v>35000</v>
      </c>
    </row>
    <row r="57" spans="1:10" ht="70.5" customHeight="1" thickBot="1" x14ac:dyDescent="0.35">
      <c r="A57" s="70">
        <v>31010000</v>
      </c>
      <c r="B57" s="71"/>
      <c r="C57" s="71"/>
      <c r="D57" s="72"/>
      <c r="E57" s="25" t="s">
        <v>84</v>
      </c>
      <c r="F57" s="43">
        <v>23302</v>
      </c>
      <c r="G57" s="43">
        <v>25000</v>
      </c>
      <c r="H57" s="45">
        <v>25000</v>
      </c>
      <c r="I57" s="45">
        <v>30000</v>
      </c>
      <c r="J57" s="45">
        <v>35000</v>
      </c>
    </row>
    <row r="58" spans="1:10" ht="21" thickBot="1" x14ac:dyDescent="0.35">
      <c r="A58" s="50" t="s">
        <v>1</v>
      </c>
      <c r="B58" s="51"/>
      <c r="C58" s="51"/>
      <c r="D58" s="52"/>
      <c r="E58" s="23" t="s">
        <v>22</v>
      </c>
      <c r="F58" s="43">
        <f t="shared" ref="F58:G58" si="15">SUM(F59,F61,F69,F75)</f>
        <v>148712974.53999999</v>
      </c>
      <c r="G58" s="43">
        <f t="shared" si="15"/>
        <v>171753340</v>
      </c>
      <c r="H58" s="43">
        <f>SUM(H59,H61,H69,H75)</f>
        <v>186909492</v>
      </c>
      <c r="I58" s="43">
        <f t="shared" ref="I58:J58" si="16">SUM(I59,I61,I69,I75)</f>
        <v>198744353</v>
      </c>
      <c r="J58" s="43">
        <f t="shared" si="16"/>
        <v>209532004</v>
      </c>
    </row>
    <row r="59" spans="1:10" ht="20.25" thickBot="1" x14ac:dyDescent="0.4">
      <c r="A59" s="67" t="s">
        <v>23</v>
      </c>
      <c r="B59" s="68"/>
      <c r="C59" s="68"/>
      <c r="D59" s="69"/>
      <c r="E59" s="37" t="s">
        <v>18</v>
      </c>
      <c r="F59" s="43">
        <f>SUM(F60)</f>
        <v>805286</v>
      </c>
      <c r="G59" s="43">
        <f>SUM(G60)</f>
        <v>630900</v>
      </c>
      <c r="H59" s="43">
        <f t="shared" ref="H59:J59" si="17">SUM(H60)</f>
        <v>850000</v>
      </c>
      <c r="I59" s="43">
        <f t="shared" si="17"/>
        <v>975000</v>
      </c>
      <c r="J59" s="43">
        <f t="shared" si="17"/>
        <v>1015000</v>
      </c>
    </row>
    <row r="60" spans="1:10" ht="19.5" thickBot="1" x14ac:dyDescent="0.35">
      <c r="A60" s="50">
        <v>19010000</v>
      </c>
      <c r="B60" s="51"/>
      <c r="C60" s="51"/>
      <c r="D60" s="52"/>
      <c r="E60" s="11" t="s">
        <v>85</v>
      </c>
      <c r="F60" s="43">
        <v>805286</v>
      </c>
      <c r="G60" s="43">
        <v>630900</v>
      </c>
      <c r="H60" s="45">
        <v>850000</v>
      </c>
      <c r="I60" s="45">
        <v>975000</v>
      </c>
      <c r="J60" s="45">
        <v>1015000</v>
      </c>
    </row>
    <row r="61" spans="1:10" ht="20.25" thickBot="1" x14ac:dyDescent="0.4">
      <c r="A61" s="67" t="s">
        <v>24</v>
      </c>
      <c r="B61" s="68"/>
      <c r="C61" s="68"/>
      <c r="D61" s="69"/>
      <c r="E61" s="37" t="s">
        <v>19</v>
      </c>
      <c r="F61" s="43">
        <f>SUM(F62:F66)</f>
        <v>117333588.53999999</v>
      </c>
      <c r="G61" s="43">
        <f>SUM(G62:G66)</f>
        <v>160948897</v>
      </c>
      <c r="H61" s="43">
        <f t="shared" ref="H61:J61" si="18">SUM(H62:H66)</f>
        <v>165259492</v>
      </c>
      <c r="I61" s="43">
        <f t="shared" si="18"/>
        <v>175989353</v>
      </c>
      <c r="J61" s="43">
        <f t="shared" si="18"/>
        <v>185292004</v>
      </c>
    </row>
    <row r="62" spans="1:10" ht="38.25" thickBot="1" x14ac:dyDescent="0.35">
      <c r="A62" s="67" t="s">
        <v>116</v>
      </c>
      <c r="B62" s="68"/>
      <c r="C62" s="68"/>
      <c r="D62" s="26"/>
      <c r="E62" s="40" t="s">
        <v>115</v>
      </c>
      <c r="F62" s="43">
        <v>49975</v>
      </c>
      <c r="G62" s="43"/>
      <c r="H62" s="45"/>
      <c r="I62" s="45"/>
      <c r="J62" s="45"/>
    </row>
    <row r="63" spans="1:10" ht="19.5" thickBot="1" x14ac:dyDescent="0.35">
      <c r="A63" s="67">
        <v>24060000</v>
      </c>
      <c r="B63" s="68"/>
      <c r="C63" s="68"/>
      <c r="D63" s="39"/>
      <c r="E63" s="25" t="s">
        <v>73</v>
      </c>
      <c r="F63" s="46">
        <v>12803.54</v>
      </c>
      <c r="G63" s="43"/>
      <c r="H63" s="45"/>
      <c r="I63" s="45"/>
      <c r="J63" s="45"/>
    </row>
    <row r="64" spans="1:10" ht="38.25" thickBot="1" x14ac:dyDescent="0.35">
      <c r="A64" s="67">
        <v>24110700</v>
      </c>
      <c r="B64" s="68"/>
      <c r="C64" s="68"/>
      <c r="D64" s="20"/>
      <c r="E64" s="25" t="s">
        <v>110</v>
      </c>
      <c r="F64" s="47">
        <v>0</v>
      </c>
      <c r="G64" s="43">
        <v>12</v>
      </c>
      <c r="H64" s="45">
        <v>12</v>
      </c>
      <c r="I64" s="45">
        <v>12</v>
      </c>
      <c r="J64" s="45">
        <v>12</v>
      </c>
    </row>
    <row r="65" spans="1:10" ht="38.25" thickBot="1" x14ac:dyDescent="0.35">
      <c r="A65" s="67">
        <v>24170000</v>
      </c>
      <c r="B65" s="68"/>
      <c r="C65" s="68"/>
      <c r="D65" s="20"/>
      <c r="E65" s="25" t="s">
        <v>111</v>
      </c>
      <c r="F65" s="43">
        <v>16035329</v>
      </c>
      <c r="G65" s="43">
        <v>5000000</v>
      </c>
      <c r="H65" s="45">
        <v>0</v>
      </c>
      <c r="I65" s="45">
        <v>0</v>
      </c>
      <c r="J65" s="45">
        <v>0</v>
      </c>
    </row>
    <row r="66" spans="1:10" ht="19.5" thickBot="1" x14ac:dyDescent="0.3">
      <c r="A66" s="56">
        <v>25000000</v>
      </c>
      <c r="B66" s="57"/>
      <c r="C66" s="57"/>
      <c r="D66" s="58"/>
      <c r="E66" s="16" t="s">
        <v>86</v>
      </c>
      <c r="F66" s="43">
        <f>SUM(F67,F68)</f>
        <v>101235481</v>
      </c>
      <c r="G66" s="43">
        <f>SUM(G67,G68)</f>
        <v>155948885</v>
      </c>
      <c r="H66" s="43">
        <f t="shared" ref="H66:J66" si="19">SUM(H67,H68)</f>
        <v>165259480</v>
      </c>
      <c r="I66" s="43">
        <f t="shared" si="19"/>
        <v>175989341</v>
      </c>
      <c r="J66" s="43">
        <f t="shared" si="19"/>
        <v>185291992</v>
      </c>
    </row>
    <row r="67" spans="1:10" ht="38.25" thickBot="1" x14ac:dyDescent="0.35">
      <c r="A67" s="70">
        <v>25010000</v>
      </c>
      <c r="B67" s="71"/>
      <c r="C67" s="71"/>
      <c r="D67" s="72"/>
      <c r="E67" s="25" t="s">
        <v>87</v>
      </c>
      <c r="F67" s="43">
        <v>92874286</v>
      </c>
      <c r="G67" s="43">
        <v>155948885</v>
      </c>
      <c r="H67" s="43">
        <v>165259480</v>
      </c>
      <c r="I67" s="43">
        <v>175989341</v>
      </c>
      <c r="J67" s="43">
        <v>185291992</v>
      </c>
    </row>
    <row r="68" spans="1:10" ht="19.5" thickBot="1" x14ac:dyDescent="0.35">
      <c r="A68" s="70">
        <v>25020000</v>
      </c>
      <c r="B68" s="71"/>
      <c r="C68" s="71"/>
      <c r="D68" s="72"/>
      <c r="E68" s="25" t="s">
        <v>88</v>
      </c>
      <c r="F68" s="43">
        <v>8361195</v>
      </c>
      <c r="G68" s="43"/>
      <c r="H68" s="45"/>
      <c r="I68" s="45"/>
      <c r="J68" s="45"/>
    </row>
    <row r="69" spans="1:10" ht="19.5" thickBot="1" x14ac:dyDescent="0.35">
      <c r="A69" s="67" t="s">
        <v>20</v>
      </c>
      <c r="B69" s="68"/>
      <c r="C69" s="68"/>
      <c r="D69" s="69"/>
      <c r="E69" s="18" t="s">
        <v>21</v>
      </c>
      <c r="F69" s="43">
        <f>SUM(F70,F72)</f>
        <v>26966902</v>
      </c>
      <c r="G69" s="43">
        <f>SUM(G70,G72)</f>
        <v>5972343</v>
      </c>
      <c r="H69" s="43">
        <f t="shared" ref="H69:J69" si="20">SUM(H70,H72)</f>
        <v>13700000</v>
      </c>
      <c r="I69" s="43">
        <f t="shared" si="20"/>
        <v>14280000</v>
      </c>
      <c r="J69" s="43">
        <f t="shared" si="20"/>
        <v>15220000</v>
      </c>
    </row>
    <row r="70" spans="1:10" ht="19.5" thickBot="1" x14ac:dyDescent="0.3">
      <c r="A70" s="56">
        <v>31000000</v>
      </c>
      <c r="B70" s="57"/>
      <c r="C70" s="57"/>
      <c r="D70" s="58"/>
      <c r="E70" s="22" t="s">
        <v>89</v>
      </c>
      <c r="F70" s="43">
        <f>SUM(F71)</f>
        <v>0</v>
      </c>
      <c r="G70" s="43">
        <f>SUM(G71)</f>
        <v>435000</v>
      </c>
      <c r="H70" s="43">
        <f t="shared" ref="H70:J70" si="21">SUM(H71)</f>
        <v>3700000</v>
      </c>
      <c r="I70" s="43">
        <f t="shared" si="21"/>
        <v>3780000</v>
      </c>
      <c r="J70" s="43">
        <f t="shared" si="21"/>
        <v>4020000</v>
      </c>
    </row>
    <row r="71" spans="1:10" ht="38.25" thickBot="1" x14ac:dyDescent="0.35">
      <c r="A71" s="70">
        <v>3103000</v>
      </c>
      <c r="B71" s="71"/>
      <c r="C71" s="71"/>
      <c r="D71" s="72"/>
      <c r="E71" s="25" t="s">
        <v>90</v>
      </c>
      <c r="F71" s="43">
        <v>0</v>
      </c>
      <c r="G71" s="43">
        <v>435000</v>
      </c>
      <c r="H71" s="43">
        <v>3700000</v>
      </c>
      <c r="I71" s="43">
        <v>3780000</v>
      </c>
      <c r="J71" s="43">
        <v>4020000</v>
      </c>
    </row>
    <row r="72" spans="1:10" ht="19.5" thickBot="1" x14ac:dyDescent="0.3">
      <c r="A72" s="56">
        <v>33000000</v>
      </c>
      <c r="B72" s="57"/>
      <c r="C72" s="57"/>
      <c r="D72" s="58"/>
      <c r="E72" s="16" t="s">
        <v>91</v>
      </c>
      <c r="F72" s="43">
        <f>SUM(F73,F74)</f>
        <v>26966902</v>
      </c>
      <c r="G72" s="43">
        <f>SUM(G73,G74)</f>
        <v>5537343</v>
      </c>
      <c r="H72" s="43">
        <f t="shared" ref="H72:J72" si="22">SUM(H73,H74)</f>
        <v>10000000</v>
      </c>
      <c r="I72" s="43">
        <f t="shared" si="22"/>
        <v>10500000</v>
      </c>
      <c r="J72" s="43">
        <f t="shared" si="22"/>
        <v>11200000</v>
      </c>
    </row>
    <row r="73" spans="1:10" ht="57.75" customHeight="1" thickBot="1" x14ac:dyDescent="0.3">
      <c r="A73" s="74">
        <v>33010100</v>
      </c>
      <c r="B73" s="75"/>
      <c r="C73" s="75"/>
      <c r="D73" s="76"/>
      <c r="E73" s="25" t="s">
        <v>92</v>
      </c>
      <c r="F73" s="43">
        <v>26688895</v>
      </c>
      <c r="G73" s="43">
        <v>4277846</v>
      </c>
      <c r="H73" s="43">
        <v>8500000</v>
      </c>
      <c r="I73" s="43">
        <v>9000000</v>
      </c>
      <c r="J73" s="43">
        <v>9700000</v>
      </c>
    </row>
    <row r="74" spans="1:10" ht="75.75" thickBot="1" x14ac:dyDescent="0.3">
      <c r="A74" s="74">
        <v>33010200</v>
      </c>
      <c r="B74" s="75"/>
      <c r="C74" s="75"/>
      <c r="D74" s="76"/>
      <c r="E74" s="25" t="s">
        <v>93</v>
      </c>
      <c r="F74" s="43">
        <v>278007</v>
      </c>
      <c r="G74" s="43">
        <v>1259497</v>
      </c>
      <c r="H74" s="43">
        <v>1500000</v>
      </c>
      <c r="I74" s="43">
        <v>1500000</v>
      </c>
      <c r="J74" s="43">
        <v>1500000</v>
      </c>
    </row>
    <row r="75" spans="1:10" ht="19.5" thickBot="1" x14ac:dyDescent="0.35">
      <c r="A75" s="67" t="s">
        <v>25</v>
      </c>
      <c r="B75" s="68"/>
      <c r="C75" s="68"/>
      <c r="D75" s="69"/>
      <c r="E75" s="18" t="s">
        <v>26</v>
      </c>
      <c r="F75" s="43">
        <f>SUM(F76)</f>
        <v>3607198</v>
      </c>
      <c r="G75" s="43">
        <f>SUM(G76)</f>
        <v>4201200</v>
      </c>
      <c r="H75" s="43">
        <f t="shared" ref="H75:J75" si="23">SUM(H76)</f>
        <v>7100000</v>
      </c>
      <c r="I75" s="43">
        <f t="shared" si="23"/>
        <v>7500000</v>
      </c>
      <c r="J75" s="43">
        <f t="shared" si="23"/>
        <v>8005000</v>
      </c>
    </row>
    <row r="76" spans="1:10" ht="58.5" customHeight="1" thickBot="1" x14ac:dyDescent="0.35">
      <c r="A76" s="70">
        <v>50110000</v>
      </c>
      <c r="B76" s="71"/>
      <c r="C76" s="71"/>
      <c r="D76" s="72"/>
      <c r="E76" s="25" t="s">
        <v>94</v>
      </c>
      <c r="F76" s="43">
        <v>3607198</v>
      </c>
      <c r="G76" s="43">
        <v>4201200</v>
      </c>
      <c r="H76" s="45">
        <v>7100000</v>
      </c>
      <c r="I76" s="45">
        <v>7500000</v>
      </c>
      <c r="J76" s="45">
        <v>8005000</v>
      </c>
    </row>
    <row r="77" spans="1:10" ht="19.5" thickBot="1" x14ac:dyDescent="0.35">
      <c r="A77" s="50" t="s">
        <v>1</v>
      </c>
      <c r="B77" s="51"/>
      <c r="C77" s="51"/>
      <c r="D77" s="52"/>
      <c r="E77" s="11" t="s">
        <v>4</v>
      </c>
      <c r="F77" s="43">
        <f>SUM(F78:F79)</f>
        <v>2086786095.8700001</v>
      </c>
      <c r="G77" s="43">
        <f>SUM(G78:G79)</f>
        <v>2405340782</v>
      </c>
      <c r="H77" s="43">
        <f>SUM(H78:H79)</f>
        <v>2829577106</v>
      </c>
      <c r="I77" s="43">
        <f t="shared" ref="I77:J77" si="24">SUM(I78:I79)</f>
        <v>3095179643</v>
      </c>
      <c r="J77" s="43">
        <f t="shared" si="24"/>
        <v>3324989191</v>
      </c>
    </row>
    <row r="78" spans="1:10" ht="19.5" thickBot="1" x14ac:dyDescent="0.35">
      <c r="A78" s="50" t="s">
        <v>1</v>
      </c>
      <c r="B78" s="51"/>
      <c r="C78" s="51"/>
      <c r="D78" s="52"/>
      <c r="E78" s="11" t="s">
        <v>2</v>
      </c>
      <c r="F78" s="48">
        <f>SUM(F15)</f>
        <v>1938073121.3300002</v>
      </c>
      <c r="G78" s="48">
        <f>SUM(G15)</f>
        <v>2233587442</v>
      </c>
      <c r="H78" s="43">
        <f>SUM(H15)</f>
        <v>2642667614</v>
      </c>
      <c r="I78" s="43">
        <f t="shared" ref="I78:J78" si="25">SUM(I15)</f>
        <v>2896435290</v>
      </c>
      <c r="J78" s="43">
        <f t="shared" si="25"/>
        <v>3115457187</v>
      </c>
    </row>
    <row r="79" spans="1:10" ht="19.5" thickBot="1" x14ac:dyDescent="0.35">
      <c r="A79" s="50" t="s">
        <v>1</v>
      </c>
      <c r="B79" s="51"/>
      <c r="C79" s="51"/>
      <c r="D79" s="52"/>
      <c r="E79" s="11" t="s">
        <v>3</v>
      </c>
      <c r="F79" s="48">
        <f>SUM(F58)</f>
        <v>148712974.53999999</v>
      </c>
      <c r="G79" s="48">
        <f>SUM(G58)</f>
        <v>171753340</v>
      </c>
      <c r="H79" s="43">
        <f>SUM(H58)</f>
        <v>186909492</v>
      </c>
      <c r="I79" s="43">
        <f t="shared" ref="I79:J79" si="26">SUM(I58)</f>
        <v>198744353</v>
      </c>
      <c r="J79" s="43">
        <f t="shared" si="26"/>
        <v>209532004</v>
      </c>
    </row>
    <row r="80" spans="1:10" ht="19.5" thickBot="1" x14ac:dyDescent="0.35">
      <c r="A80" s="50" t="s">
        <v>27</v>
      </c>
      <c r="B80" s="51"/>
      <c r="C80" s="51"/>
      <c r="D80" s="51"/>
      <c r="E80" s="51"/>
      <c r="F80" s="51"/>
      <c r="G80" s="51"/>
      <c r="H80" s="51"/>
      <c r="I80" s="51"/>
      <c r="J80" s="52"/>
    </row>
    <row r="81" spans="1:10" ht="19.5" thickBot="1" x14ac:dyDescent="0.35">
      <c r="A81" s="50" t="s">
        <v>1</v>
      </c>
      <c r="B81" s="51"/>
      <c r="C81" s="51"/>
      <c r="D81" s="52"/>
      <c r="E81" s="11" t="s">
        <v>17</v>
      </c>
      <c r="F81" s="48">
        <f>SUM(F82)</f>
        <v>509698697</v>
      </c>
      <c r="G81" s="48">
        <f>SUM(G82)</f>
        <v>718362400</v>
      </c>
      <c r="H81" s="47">
        <f t="shared" ref="H81:J81" si="27">SUM(H82)</f>
        <v>680046100</v>
      </c>
      <c r="I81" s="47">
        <f t="shared" si="27"/>
        <v>744816900</v>
      </c>
      <c r="J81" s="47">
        <f t="shared" si="27"/>
        <v>795642800</v>
      </c>
    </row>
    <row r="82" spans="1:10" ht="19.5" thickBot="1" x14ac:dyDescent="0.35">
      <c r="A82" s="50">
        <v>41030000</v>
      </c>
      <c r="B82" s="51"/>
      <c r="C82" s="51"/>
      <c r="D82" s="52"/>
      <c r="E82" s="11" t="s">
        <v>30</v>
      </c>
      <c r="F82" s="43">
        <f>SUM(F84:F87)</f>
        <v>509698697</v>
      </c>
      <c r="G82" s="43">
        <f>SUM(G83:G87)</f>
        <v>718362400</v>
      </c>
      <c r="H82" s="43">
        <f t="shared" ref="H82:J82" si="28">SUM(H83:H87)</f>
        <v>680046100</v>
      </c>
      <c r="I82" s="43">
        <f t="shared" si="28"/>
        <v>744816900</v>
      </c>
      <c r="J82" s="43">
        <f t="shared" si="28"/>
        <v>795642800</v>
      </c>
    </row>
    <row r="83" spans="1:10" ht="39.75" customHeight="1" thickBot="1" x14ac:dyDescent="0.35">
      <c r="A83" s="50">
        <v>41032300</v>
      </c>
      <c r="B83" s="51"/>
      <c r="C83" s="51"/>
      <c r="D83" s="38"/>
      <c r="E83" s="25" t="s">
        <v>120</v>
      </c>
      <c r="F83" s="43"/>
      <c r="G83" s="43">
        <v>25000000</v>
      </c>
      <c r="H83" s="43"/>
      <c r="I83" s="43"/>
      <c r="J83" s="43"/>
    </row>
    <row r="84" spans="1:10" ht="19.5" thickBot="1" x14ac:dyDescent="0.35">
      <c r="A84" s="50">
        <v>41033900</v>
      </c>
      <c r="B84" s="51"/>
      <c r="C84" s="51"/>
      <c r="D84" s="12"/>
      <c r="E84" s="11" t="s">
        <v>95</v>
      </c>
      <c r="F84" s="43">
        <v>456963700</v>
      </c>
      <c r="G84" s="43">
        <v>623112400</v>
      </c>
      <c r="H84" s="45">
        <v>680046100</v>
      </c>
      <c r="I84" s="45">
        <v>744816900</v>
      </c>
      <c r="J84" s="45">
        <v>795642800</v>
      </c>
    </row>
    <row r="85" spans="1:10" ht="19.5" thickBot="1" x14ac:dyDescent="0.35">
      <c r="A85" s="50">
        <v>41034200</v>
      </c>
      <c r="B85" s="51"/>
      <c r="C85" s="51"/>
      <c r="D85" s="12"/>
      <c r="E85" s="11" t="s">
        <v>96</v>
      </c>
      <c r="F85" s="42">
        <v>52734997</v>
      </c>
      <c r="G85" s="43"/>
      <c r="H85" s="45"/>
      <c r="I85" s="45"/>
      <c r="J85" s="45"/>
    </row>
    <row r="86" spans="1:10" ht="57" thickBot="1" x14ac:dyDescent="0.35">
      <c r="A86" s="50">
        <v>41035500</v>
      </c>
      <c r="B86" s="51"/>
      <c r="C86" s="51"/>
      <c r="D86" s="38"/>
      <c r="E86" s="25" t="s">
        <v>121</v>
      </c>
      <c r="F86" s="49"/>
      <c r="G86" s="43">
        <v>250000</v>
      </c>
      <c r="H86" s="45"/>
      <c r="I86" s="45"/>
      <c r="J86" s="45"/>
    </row>
    <row r="87" spans="1:10" ht="34.5" customHeight="1" thickBot="1" x14ac:dyDescent="0.35">
      <c r="A87" s="50">
        <v>41035700</v>
      </c>
      <c r="B87" s="51"/>
      <c r="C87" s="51"/>
      <c r="D87" s="12"/>
      <c r="E87" s="25" t="s">
        <v>112</v>
      </c>
      <c r="F87" s="43"/>
      <c r="G87" s="43">
        <v>70000000</v>
      </c>
      <c r="H87" s="45"/>
      <c r="I87" s="45"/>
      <c r="J87" s="45"/>
    </row>
    <row r="88" spans="1:10" ht="19.5" thickBot="1" x14ac:dyDescent="0.35">
      <c r="A88" s="50"/>
      <c r="B88" s="51"/>
      <c r="C88" s="51"/>
      <c r="D88" s="12"/>
      <c r="E88" s="11"/>
      <c r="F88" s="43"/>
      <c r="G88" s="43"/>
      <c r="H88" s="45"/>
      <c r="I88" s="45"/>
      <c r="J88" s="45"/>
    </row>
    <row r="89" spans="1:10" ht="19.5" thickBot="1" x14ac:dyDescent="0.35">
      <c r="A89" s="78" t="s">
        <v>1</v>
      </c>
      <c r="B89" s="79"/>
      <c r="C89" s="79"/>
      <c r="D89" s="80"/>
      <c r="E89" s="81" t="s">
        <v>22</v>
      </c>
      <c r="F89" s="47"/>
      <c r="G89" s="47"/>
      <c r="H89" s="82"/>
      <c r="I89" s="82"/>
      <c r="J89" s="82"/>
    </row>
    <row r="90" spans="1:10" ht="19.5" thickBot="1" x14ac:dyDescent="0.35">
      <c r="A90" s="78" t="s">
        <v>28</v>
      </c>
      <c r="B90" s="79"/>
      <c r="C90" s="79"/>
      <c r="D90" s="80"/>
      <c r="E90" s="81" t="s">
        <v>29</v>
      </c>
      <c r="F90" s="47"/>
      <c r="G90" s="47"/>
      <c r="H90" s="82"/>
      <c r="I90" s="82"/>
      <c r="J90" s="82"/>
    </row>
    <row r="91" spans="1:10" ht="19.5" thickBot="1" x14ac:dyDescent="0.35">
      <c r="A91" s="78" t="s">
        <v>31</v>
      </c>
      <c r="B91" s="79"/>
      <c r="C91" s="79"/>
      <c r="D91" s="80"/>
      <c r="E91" s="81" t="s">
        <v>30</v>
      </c>
      <c r="F91" s="47"/>
      <c r="G91" s="47"/>
      <c r="H91" s="82"/>
      <c r="I91" s="82"/>
      <c r="J91" s="82"/>
    </row>
    <row r="92" spans="1:10" ht="19.5" thickBot="1" x14ac:dyDescent="0.35">
      <c r="A92" s="78" t="s">
        <v>1</v>
      </c>
      <c r="B92" s="79"/>
      <c r="C92" s="79"/>
      <c r="D92" s="80"/>
      <c r="E92" s="81" t="s">
        <v>32</v>
      </c>
      <c r="F92" s="47">
        <f>SUM(F93:F94)</f>
        <v>509698697</v>
      </c>
      <c r="G92" s="47">
        <f>SUM(G93:G94)</f>
        <v>718362400</v>
      </c>
      <c r="H92" s="47">
        <f t="shared" ref="H92:J92" si="29">SUM(H93:H94)</f>
        <v>680046100</v>
      </c>
      <c r="I92" s="47">
        <f t="shared" si="29"/>
        <v>744816900</v>
      </c>
      <c r="J92" s="47">
        <f t="shared" si="29"/>
        <v>795642800</v>
      </c>
    </row>
    <row r="93" spans="1:10" ht="19.5" thickBot="1" x14ac:dyDescent="0.35">
      <c r="A93" s="78" t="s">
        <v>1</v>
      </c>
      <c r="B93" s="79"/>
      <c r="C93" s="79"/>
      <c r="D93" s="80"/>
      <c r="E93" s="81" t="s">
        <v>2</v>
      </c>
      <c r="F93" s="47">
        <f>SUM(F81)</f>
        <v>509698697</v>
      </c>
      <c r="G93" s="47">
        <f>SUM(G81)</f>
        <v>718362400</v>
      </c>
      <c r="H93" s="47">
        <f>SUM(H81)</f>
        <v>680046100</v>
      </c>
      <c r="I93" s="47">
        <f>SUM(I81)</f>
        <v>744816900</v>
      </c>
      <c r="J93" s="47">
        <f>SUM(J81)</f>
        <v>795642800</v>
      </c>
    </row>
    <row r="94" spans="1:10" ht="19.5" thickBot="1" x14ac:dyDescent="0.35">
      <c r="A94" s="78" t="s">
        <v>1</v>
      </c>
      <c r="B94" s="79"/>
      <c r="C94" s="79"/>
      <c r="D94" s="80"/>
      <c r="E94" s="81" t="s">
        <v>3</v>
      </c>
      <c r="F94" s="83">
        <f>SUM(F89)</f>
        <v>0</v>
      </c>
      <c r="G94" s="83">
        <f>SUM(G89)</f>
        <v>0</v>
      </c>
      <c r="H94" s="83">
        <f t="shared" ref="H94:J94" si="30">SUM(H89)</f>
        <v>0</v>
      </c>
      <c r="I94" s="83">
        <f t="shared" si="30"/>
        <v>0</v>
      </c>
      <c r="J94" s="83">
        <f t="shared" si="30"/>
        <v>0</v>
      </c>
    </row>
    <row r="95" spans="1:10" ht="19.5" thickBot="1" x14ac:dyDescent="0.35">
      <c r="A95" s="78" t="s">
        <v>33</v>
      </c>
      <c r="B95" s="79"/>
      <c r="C95" s="79"/>
      <c r="D95" s="79"/>
      <c r="E95" s="79"/>
      <c r="F95" s="79"/>
      <c r="G95" s="79"/>
      <c r="H95" s="79"/>
      <c r="I95" s="79"/>
      <c r="J95" s="80"/>
    </row>
    <row r="96" spans="1:10" ht="19.5" thickBot="1" x14ac:dyDescent="0.35">
      <c r="A96" s="78" t="s">
        <v>1</v>
      </c>
      <c r="B96" s="79"/>
      <c r="C96" s="79"/>
      <c r="D96" s="80"/>
      <c r="E96" s="81" t="s">
        <v>17</v>
      </c>
      <c r="F96" s="47">
        <f>SUM(F97,F99)</f>
        <v>60974567.700000003</v>
      </c>
      <c r="G96" s="47">
        <f>SUM(G97,G99)</f>
        <v>49250328</v>
      </c>
      <c r="H96" s="47">
        <f t="shared" ref="H96:J96" si="31">SUM(H97,H99)</f>
        <v>14671324</v>
      </c>
      <c r="I96" s="47">
        <f t="shared" si="31"/>
        <v>15452202</v>
      </c>
      <c r="J96" s="47">
        <f t="shared" si="31"/>
        <v>16060257</v>
      </c>
    </row>
    <row r="97" spans="1:10" ht="19.5" thickBot="1" x14ac:dyDescent="0.35">
      <c r="A97" s="78" t="s">
        <v>34</v>
      </c>
      <c r="B97" s="79"/>
      <c r="C97" s="79"/>
      <c r="D97" s="80"/>
      <c r="E97" s="81" t="s">
        <v>35</v>
      </c>
      <c r="F97" s="47">
        <f>SUM(F98)</f>
        <v>9230100</v>
      </c>
      <c r="G97" s="47">
        <f>SUM(G98)</f>
        <v>12117934</v>
      </c>
      <c r="H97" s="47">
        <f t="shared" ref="H97:J97" si="32">SUM(H98)</f>
        <v>5980497</v>
      </c>
      <c r="I97" s="47">
        <f t="shared" si="32"/>
        <v>5980497</v>
      </c>
      <c r="J97" s="47">
        <f t="shared" si="32"/>
        <v>5980497</v>
      </c>
    </row>
    <row r="98" spans="1:10" ht="57" thickBot="1" x14ac:dyDescent="0.35">
      <c r="A98" s="78">
        <v>41040200</v>
      </c>
      <c r="B98" s="79"/>
      <c r="C98" s="79"/>
      <c r="D98" s="84"/>
      <c r="E98" s="85" t="s">
        <v>97</v>
      </c>
      <c r="F98" s="47">
        <v>9230100</v>
      </c>
      <c r="G98" s="47">
        <v>12117934</v>
      </c>
      <c r="H98" s="82">
        <v>5980497</v>
      </c>
      <c r="I98" s="82">
        <v>5980497</v>
      </c>
      <c r="J98" s="82">
        <v>5980497</v>
      </c>
    </row>
    <row r="99" spans="1:10" ht="19.5" thickBot="1" x14ac:dyDescent="0.35">
      <c r="A99" s="78" t="s">
        <v>36</v>
      </c>
      <c r="B99" s="79"/>
      <c r="C99" s="79"/>
      <c r="D99" s="80"/>
      <c r="E99" s="81" t="s">
        <v>37</v>
      </c>
      <c r="F99" s="47">
        <f>SUM(F100:F111)</f>
        <v>51744467.700000003</v>
      </c>
      <c r="G99" s="47">
        <f>SUM(G100:G111)</f>
        <v>37132394</v>
      </c>
      <c r="H99" s="47">
        <f t="shared" ref="H99:J99" si="33">SUM(H100:H111)</f>
        <v>8690827</v>
      </c>
      <c r="I99" s="47">
        <f t="shared" si="33"/>
        <v>9471705</v>
      </c>
      <c r="J99" s="47">
        <f t="shared" si="33"/>
        <v>10079760</v>
      </c>
    </row>
    <row r="100" spans="1:10" ht="134.25" customHeight="1" thickBot="1" x14ac:dyDescent="0.35">
      <c r="A100" s="78">
        <v>41050400</v>
      </c>
      <c r="B100" s="79"/>
      <c r="C100" s="79"/>
      <c r="D100" s="84"/>
      <c r="E100" s="86" t="s">
        <v>98</v>
      </c>
      <c r="F100" s="47">
        <v>4439187.28</v>
      </c>
      <c r="G100" s="47"/>
      <c r="H100" s="82"/>
      <c r="I100" s="82"/>
      <c r="J100" s="82"/>
    </row>
    <row r="101" spans="1:10" ht="171.75" customHeight="1" thickBot="1" x14ac:dyDescent="0.35">
      <c r="A101" s="78">
        <v>41050600</v>
      </c>
      <c r="B101" s="79"/>
      <c r="C101" s="79"/>
      <c r="D101" s="84"/>
      <c r="E101" s="86" t="s">
        <v>99</v>
      </c>
      <c r="F101" s="47">
        <v>1901147.42</v>
      </c>
      <c r="G101" s="87"/>
      <c r="H101" s="82"/>
      <c r="I101" s="82"/>
      <c r="J101" s="82"/>
    </row>
    <row r="102" spans="1:10" ht="94.5" thickBot="1" x14ac:dyDescent="0.35">
      <c r="A102" s="78">
        <v>41050900</v>
      </c>
      <c r="B102" s="79"/>
      <c r="C102" s="79"/>
      <c r="D102" s="84"/>
      <c r="E102" s="88" t="s">
        <v>100</v>
      </c>
      <c r="F102" s="47">
        <v>2319792</v>
      </c>
      <c r="G102" s="87"/>
      <c r="H102" s="82"/>
      <c r="I102" s="82"/>
      <c r="J102" s="82"/>
    </row>
    <row r="103" spans="1:10" ht="38.25" thickBot="1" x14ac:dyDescent="0.35">
      <c r="A103" s="78">
        <v>41051000</v>
      </c>
      <c r="B103" s="79"/>
      <c r="C103" s="79"/>
      <c r="D103" s="84"/>
      <c r="E103" s="89" t="s">
        <v>101</v>
      </c>
      <c r="F103" s="47">
        <v>5780280</v>
      </c>
      <c r="G103" s="47">
        <v>7340558</v>
      </c>
      <c r="H103" s="82">
        <v>7957062</v>
      </c>
      <c r="I103" s="82">
        <v>8713215</v>
      </c>
      <c r="J103" s="82">
        <v>9297002</v>
      </c>
    </row>
    <row r="104" spans="1:10" ht="57" thickBot="1" x14ac:dyDescent="0.35">
      <c r="A104" s="78">
        <v>41051200</v>
      </c>
      <c r="B104" s="79"/>
      <c r="C104" s="79"/>
      <c r="D104" s="84"/>
      <c r="E104" s="89" t="s">
        <v>102</v>
      </c>
      <c r="F104" s="47">
        <v>4795518</v>
      </c>
      <c r="G104" s="47">
        <v>7118182</v>
      </c>
      <c r="H104" s="47"/>
      <c r="I104" s="47"/>
      <c r="J104" s="47"/>
    </row>
    <row r="105" spans="1:10" ht="57" thickBot="1" x14ac:dyDescent="0.35">
      <c r="A105" s="78">
        <v>41051400</v>
      </c>
      <c r="B105" s="79"/>
      <c r="C105" s="79"/>
      <c r="D105" s="84"/>
      <c r="E105" s="89" t="s">
        <v>103</v>
      </c>
      <c r="F105" s="47">
        <v>10226914</v>
      </c>
      <c r="G105" s="47">
        <v>6063695</v>
      </c>
      <c r="H105" s="47"/>
      <c r="I105" s="47"/>
      <c r="J105" s="47"/>
    </row>
    <row r="106" spans="1:10" ht="38.25" thickBot="1" x14ac:dyDescent="0.35">
      <c r="A106" s="78">
        <v>41051500</v>
      </c>
      <c r="B106" s="79"/>
      <c r="C106" s="79"/>
      <c r="D106" s="84"/>
      <c r="E106" s="89" t="s">
        <v>104</v>
      </c>
      <c r="F106" s="47">
        <v>4231316</v>
      </c>
      <c r="G106" s="47"/>
      <c r="H106" s="47"/>
      <c r="I106" s="47"/>
      <c r="J106" s="47"/>
    </row>
    <row r="107" spans="1:10" ht="57" thickBot="1" x14ac:dyDescent="0.35">
      <c r="A107" s="78">
        <v>41051700</v>
      </c>
      <c r="B107" s="79"/>
      <c r="C107" s="79"/>
      <c r="D107" s="84"/>
      <c r="E107" s="89" t="s">
        <v>113</v>
      </c>
      <c r="F107" s="47"/>
      <c r="G107" s="47">
        <v>1648625</v>
      </c>
      <c r="H107" s="47"/>
      <c r="I107" s="47"/>
      <c r="J107" s="47"/>
    </row>
    <row r="108" spans="1:10" ht="57" thickBot="1" x14ac:dyDescent="0.35">
      <c r="A108" s="78">
        <v>41053000</v>
      </c>
      <c r="B108" s="79"/>
      <c r="C108" s="79"/>
      <c r="D108" s="84"/>
      <c r="E108" s="88" t="s">
        <v>105</v>
      </c>
      <c r="F108" s="47">
        <v>5667680</v>
      </c>
      <c r="G108" s="47"/>
      <c r="H108" s="47"/>
      <c r="I108" s="47"/>
      <c r="J108" s="47"/>
    </row>
    <row r="109" spans="1:10" ht="19.5" thickBot="1" x14ac:dyDescent="0.35">
      <c r="A109" s="78">
        <v>41053900</v>
      </c>
      <c r="B109" s="79"/>
      <c r="C109" s="79"/>
      <c r="D109" s="84"/>
      <c r="E109" s="88" t="s">
        <v>107</v>
      </c>
      <c r="F109" s="47">
        <v>546633</v>
      </c>
      <c r="G109" s="47">
        <v>707334</v>
      </c>
      <c r="H109" s="47">
        <v>733765</v>
      </c>
      <c r="I109" s="47">
        <v>758490</v>
      </c>
      <c r="J109" s="47">
        <v>782758</v>
      </c>
    </row>
    <row r="110" spans="1:10" ht="188.25" thickBot="1" x14ac:dyDescent="0.35">
      <c r="A110" s="78">
        <v>41054200</v>
      </c>
      <c r="B110" s="79"/>
      <c r="C110" s="79"/>
      <c r="D110" s="84"/>
      <c r="E110" s="88" t="s">
        <v>106</v>
      </c>
      <c r="F110" s="47">
        <v>1331400</v>
      </c>
      <c r="G110" s="87"/>
      <c r="H110" s="82"/>
      <c r="I110" s="82"/>
      <c r="J110" s="82"/>
    </row>
    <row r="111" spans="1:10" ht="57" thickBot="1" x14ac:dyDescent="0.35">
      <c r="A111" s="78">
        <v>41055000</v>
      </c>
      <c r="B111" s="79"/>
      <c r="C111" s="79"/>
      <c r="D111" s="84"/>
      <c r="E111" s="89" t="s">
        <v>108</v>
      </c>
      <c r="F111" s="47">
        <v>10504600</v>
      </c>
      <c r="G111" s="47">
        <v>14254000</v>
      </c>
      <c r="H111" s="82"/>
      <c r="I111" s="82"/>
      <c r="J111" s="82"/>
    </row>
    <row r="112" spans="1:10" ht="19.5" thickBot="1" x14ac:dyDescent="0.35">
      <c r="A112" s="78" t="s">
        <v>1</v>
      </c>
      <c r="B112" s="79"/>
      <c r="C112" s="79"/>
      <c r="D112" s="80"/>
      <c r="E112" s="81" t="s">
        <v>22</v>
      </c>
      <c r="F112" s="47">
        <f>SUM(F113,F114)</f>
        <v>998823.7</v>
      </c>
      <c r="G112" s="47">
        <f>SUM(G113,G114)</f>
        <v>21700000</v>
      </c>
      <c r="H112" s="47">
        <f t="shared" ref="H112:J112" si="34">SUM(H113,H114)</f>
        <v>0</v>
      </c>
      <c r="I112" s="47">
        <f t="shared" si="34"/>
        <v>0</v>
      </c>
      <c r="J112" s="47">
        <f t="shared" si="34"/>
        <v>0</v>
      </c>
    </row>
    <row r="113" spans="1:10" ht="19.5" thickBot="1" x14ac:dyDescent="0.35">
      <c r="A113" s="78" t="s">
        <v>34</v>
      </c>
      <c r="B113" s="79"/>
      <c r="C113" s="79"/>
      <c r="D113" s="80"/>
      <c r="E113" s="81" t="s">
        <v>35</v>
      </c>
      <c r="F113" s="47"/>
      <c r="G113" s="47"/>
      <c r="H113" s="82"/>
      <c r="I113" s="82"/>
      <c r="J113" s="82"/>
    </row>
    <row r="114" spans="1:10" ht="19.5" thickBot="1" x14ac:dyDescent="0.35">
      <c r="A114" s="78" t="s">
        <v>36</v>
      </c>
      <c r="B114" s="79"/>
      <c r="C114" s="79"/>
      <c r="D114" s="80"/>
      <c r="E114" s="81" t="s">
        <v>37</v>
      </c>
      <c r="F114" s="47">
        <f>SUM(F115:F117)</f>
        <v>998823.7</v>
      </c>
      <c r="G114" s="47">
        <f>SUM(G115:G117)</f>
        <v>21700000</v>
      </c>
      <c r="H114" s="47">
        <f t="shared" ref="H114:J114" si="35">SUM(H115:H117)</f>
        <v>0</v>
      </c>
      <c r="I114" s="47">
        <f t="shared" si="35"/>
        <v>0</v>
      </c>
      <c r="J114" s="47">
        <f t="shared" si="35"/>
        <v>0</v>
      </c>
    </row>
    <row r="115" spans="1:10" ht="38.25" thickBot="1" x14ac:dyDescent="0.35">
      <c r="A115" s="78">
        <v>41051100</v>
      </c>
      <c r="B115" s="79"/>
      <c r="C115" s="79"/>
      <c r="D115" s="84"/>
      <c r="E115" s="89" t="s">
        <v>109</v>
      </c>
      <c r="F115" s="47">
        <v>998823.7</v>
      </c>
      <c r="G115" s="47"/>
      <c r="H115" s="82"/>
      <c r="I115" s="82"/>
      <c r="J115" s="82"/>
    </row>
    <row r="116" spans="1:10" ht="38.25" thickBot="1" x14ac:dyDescent="0.35">
      <c r="A116" s="78">
        <v>41053600</v>
      </c>
      <c r="B116" s="79"/>
      <c r="C116" s="79"/>
      <c r="D116" s="84"/>
      <c r="E116" s="90" t="s">
        <v>114</v>
      </c>
      <c r="F116" s="47"/>
      <c r="G116" s="47">
        <v>1700000</v>
      </c>
      <c r="H116" s="82"/>
      <c r="I116" s="82"/>
      <c r="J116" s="82"/>
    </row>
    <row r="117" spans="1:10" ht="19.5" thickBot="1" x14ac:dyDescent="0.35">
      <c r="A117" s="78">
        <v>41053900</v>
      </c>
      <c r="B117" s="79"/>
      <c r="C117" s="79"/>
      <c r="D117" s="91"/>
      <c r="E117" s="89" t="s">
        <v>107</v>
      </c>
      <c r="F117" s="92"/>
      <c r="G117" s="47">
        <v>20000000</v>
      </c>
      <c r="H117" s="82"/>
      <c r="I117" s="82"/>
      <c r="J117" s="82"/>
    </row>
    <row r="118" spans="1:10" ht="19.5" thickBot="1" x14ac:dyDescent="0.35">
      <c r="A118" s="78" t="s">
        <v>1</v>
      </c>
      <c r="B118" s="79"/>
      <c r="C118" s="79"/>
      <c r="D118" s="80"/>
      <c r="E118" s="93" t="s">
        <v>38</v>
      </c>
      <c r="F118" s="47">
        <f>SUM(F119:F120)</f>
        <v>61973391.400000006</v>
      </c>
      <c r="G118" s="47">
        <f>SUM(G119:G120)</f>
        <v>70950328</v>
      </c>
      <c r="H118" s="47">
        <f t="shared" ref="H118:J118" si="36">SUM(H119:H120)</f>
        <v>14671324</v>
      </c>
      <c r="I118" s="47">
        <f t="shared" si="36"/>
        <v>15452202</v>
      </c>
      <c r="J118" s="47">
        <f t="shared" si="36"/>
        <v>16060257</v>
      </c>
    </row>
    <row r="119" spans="1:10" ht="19.5" thickBot="1" x14ac:dyDescent="0.35">
      <c r="A119" s="78" t="s">
        <v>1</v>
      </c>
      <c r="B119" s="79"/>
      <c r="C119" s="79"/>
      <c r="D119" s="80"/>
      <c r="E119" s="81" t="s">
        <v>2</v>
      </c>
      <c r="F119" s="47">
        <f>SUM(F96)</f>
        <v>60974567.700000003</v>
      </c>
      <c r="G119" s="47">
        <f>SUM(G96)</f>
        <v>49250328</v>
      </c>
      <c r="H119" s="47">
        <f t="shared" ref="H119:J119" si="37">SUM(H96)</f>
        <v>14671324</v>
      </c>
      <c r="I119" s="47">
        <f t="shared" si="37"/>
        <v>15452202</v>
      </c>
      <c r="J119" s="47">
        <f t="shared" si="37"/>
        <v>16060257</v>
      </c>
    </row>
    <row r="120" spans="1:10" ht="19.5" thickBot="1" x14ac:dyDescent="0.35">
      <c r="A120" s="78" t="s">
        <v>1</v>
      </c>
      <c r="B120" s="79"/>
      <c r="C120" s="79"/>
      <c r="D120" s="80"/>
      <c r="E120" s="81" t="s">
        <v>3</v>
      </c>
      <c r="F120" s="47">
        <f>SUM(F112)</f>
        <v>998823.7</v>
      </c>
      <c r="G120" s="47">
        <f>SUM(G112)</f>
        <v>21700000</v>
      </c>
      <c r="H120" s="47">
        <f t="shared" ref="H120:J120" si="38">SUM(H112)</f>
        <v>0</v>
      </c>
      <c r="I120" s="47">
        <f t="shared" si="38"/>
        <v>0</v>
      </c>
      <c r="J120" s="47">
        <f t="shared" si="38"/>
        <v>0</v>
      </c>
    </row>
    <row r="121" spans="1:10" ht="19.5" thickBot="1" x14ac:dyDescent="0.35">
      <c r="A121" s="78" t="s">
        <v>1</v>
      </c>
      <c r="B121" s="79"/>
      <c r="C121" s="79"/>
      <c r="D121" s="80"/>
      <c r="E121" s="81" t="s">
        <v>39</v>
      </c>
      <c r="F121" s="47">
        <f>SUM(F122:F123)</f>
        <v>2658458184.27</v>
      </c>
      <c r="G121" s="47">
        <f>SUM(G122:G123)</f>
        <v>3194653510</v>
      </c>
      <c r="H121" s="47">
        <f t="shared" ref="H121:J121" si="39">SUM(H122:H123)</f>
        <v>3524294530</v>
      </c>
      <c r="I121" s="47">
        <f t="shared" si="39"/>
        <v>3855448745</v>
      </c>
      <c r="J121" s="47">
        <f t="shared" si="39"/>
        <v>4136692248</v>
      </c>
    </row>
    <row r="122" spans="1:10" ht="19.5" thickBot="1" x14ac:dyDescent="0.35">
      <c r="A122" s="78" t="s">
        <v>1</v>
      </c>
      <c r="B122" s="79"/>
      <c r="C122" s="79"/>
      <c r="D122" s="80"/>
      <c r="E122" s="81" t="s">
        <v>2</v>
      </c>
      <c r="F122" s="77">
        <f>SUM(F119,F93,F15)</f>
        <v>2508746386.0300002</v>
      </c>
      <c r="G122" s="47">
        <f>SUM(G119,G93,G15)</f>
        <v>3001200170</v>
      </c>
      <c r="H122" s="47">
        <f>SUM(H119,H93,H15)</f>
        <v>3337385038</v>
      </c>
      <c r="I122" s="47">
        <f>SUM(I119,I93,I15)</f>
        <v>3656704392</v>
      </c>
      <c r="J122" s="47">
        <f>SUM(J119,J93,J15)</f>
        <v>3927160244</v>
      </c>
    </row>
    <row r="123" spans="1:10" ht="19.5" thickBot="1" x14ac:dyDescent="0.35">
      <c r="A123" s="78" t="s">
        <v>1</v>
      </c>
      <c r="B123" s="79"/>
      <c r="C123" s="79"/>
      <c r="D123" s="80"/>
      <c r="E123" s="81" t="s">
        <v>3</v>
      </c>
      <c r="F123" s="47">
        <f>SUM(F120,F94,F79)</f>
        <v>149711798.23999998</v>
      </c>
      <c r="G123" s="47">
        <f>SUM(G120,G94,G79)</f>
        <v>193453340</v>
      </c>
      <c r="H123" s="47">
        <f>SUM(H120,H94,H79)</f>
        <v>186909492</v>
      </c>
      <c r="I123" s="47">
        <f>SUM(I120,I94,I79)</f>
        <v>198744353</v>
      </c>
      <c r="J123" s="47">
        <f>SUM(J120,J94,J79)</f>
        <v>209532004</v>
      </c>
    </row>
    <row r="124" spans="1:10" s="5" customFormat="1" ht="18.75" x14ac:dyDescent="0.3">
      <c r="F124" s="32"/>
      <c r="G124" s="27"/>
    </row>
    <row r="125" spans="1:10" s="5" customFormat="1" ht="18.75" x14ac:dyDescent="0.3">
      <c r="E125" s="41" t="s">
        <v>126</v>
      </c>
      <c r="F125" s="32"/>
      <c r="G125" s="27"/>
      <c r="I125" s="5" t="s">
        <v>127</v>
      </c>
    </row>
    <row r="126" spans="1:10" s="5" customFormat="1" ht="18.75" x14ac:dyDescent="0.3">
      <c r="F126" s="32"/>
      <c r="G126" s="27"/>
    </row>
    <row r="127" spans="1:10" s="5" customFormat="1" ht="18.75" x14ac:dyDescent="0.3">
      <c r="E127" s="41" t="s">
        <v>128</v>
      </c>
      <c r="F127" s="32"/>
      <c r="G127" s="27"/>
      <c r="I127" s="5" t="s">
        <v>129</v>
      </c>
    </row>
    <row r="128" spans="1:10" s="5" customFormat="1" ht="18.75" x14ac:dyDescent="0.3">
      <c r="F128" s="32"/>
      <c r="G128" s="27"/>
    </row>
  </sheetData>
  <mergeCells count="114">
    <mergeCell ref="A68:D68"/>
    <mergeCell ref="A50:D50"/>
    <mergeCell ref="A51:D51"/>
    <mergeCell ref="A52:D52"/>
    <mergeCell ref="A53:D53"/>
    <mergeCell ref="A54:D54"/>
    <mergeCell ref="A64:C64"/>
    <mergeCell ref="A65:C65"/>
    <mergeCell ref="A83:C83"/>
    <mergeCell ref="A63:C63"/>
    <mergeCell ref="A103:C103"/>
    <mergeCell ref="A104:C104"/>
    <mergeCell ref="A106:C106"/>
    <mergeCell ref="A108:C108"/>
    <mergeCell ref="A74:D74"/>
    <mergeCell ref="A71:D71"/>
    <mergeCell ref="A72:D72"/>
    <mergeCell ref="A73:D73"/>
    <mergeCell ref="A95:J95"/>
    <mergeCell ref="A89:D89"/>
    <mergeCell ref="A90:D90"/>
    <mergeCell ref="A91:D91"/>
    <mergeCell ref="A92:D92"/>
    <mergeCell ref="A93:D93"/>
    <mergeCell ref="A94:D94"/>
    <mergeCell ref="A79:D79"/>
    <mergeCell ref="A80:J80"/>
    <mergeCell ref="A81:D81"/>
    <mergeCell ref="A82:D82"/>
    <mergeCell ref="A85:C85"/>
    <mergeCell ref="A88:C88"/>
    <mergeCell ref="A87:C87"/>
    <mergeCell ref="A86:C86"/>
    <mergeCell ref="A42:D42"/>
    <mergeCell ref="A43:D43"/>
    <mergeCell ref="A49:D49"/>
    <mergeCell ref="A45:D45"/>
    <mergeCell ref="A46:D46"/>
    <mergeCell ref="A47:D47"/>
    <mergeCell ref="A48:D48"/>
    <mergeCell ref="A44:C44"/>
    <mergeCell ref="A84:C84"/>
    <mergeCell ref="A78:D78"/>
    <mergeCell ref="A57:D57"/>
    <mergeCell ref="A58:D58"/>
    <mergeCell ref="A59:D59"/>
    <mergeCell ref="A61:D61"/>
    <mergeCell ref="A69:D69"/>
    <mergeCell ref="A75:D75"/>
    <mergeCell ref="A76:D76"/>
    <mergeCell ref="A77:D77"/>
    <mergeCell ref="A70:D70"/>
    <mergeCell ref="A62:C62"/>
    <mergeCell ref="A55:D55"/>
    <mergeCell ref="A60:D60"/>
    <mergeCell ref="A66:D66"/>
    <mergeCell ref="A67:D67"/>
    <mergeCell ref="A34:D34"/>
    <mergeCell ref="A35:D35"/>
    <mergeCell ref="A30:D30"/>
    <mergeCell ref="A25:D25"/>
    <mergeCell ref="A26:D26"/>
    <mergeCell ref="A27:D27"/>
    <mergeCell ref="A40:D40"/>
    <mergeCell ref="A41:D41"/>
    <mergeCell ref="A37:D37"/>
    <mergeCell ref="A24:D24"/>
    <mergeCell ref="A28:D28"/>
    <mergeCell ref="A31:D31"/>
    <mergeCell ref="A32:D32"/>
    <mergeCell ref="A33:D33"/>
    <mergeCell ref="A36:D36"/>
    <mergeCell ref="A56:D56"/>
    <mergeCell ref="A7:J7"/>
    <mergeCell ref="A12:D12"/>
    <mergeCell ref="A13:D13"/>
    <mergeCell ref="A14:J14"/>
    <mergeCell ref="A15:D15"/>
    <mergeCell ref="A16:D16"/>
    <mergeCell ref="A38:D38"/>
    <mergeCell ref="A39:D39"/>
    <mergeCell ref="A9:D9"/>
    <mergeCell ref="A18:D18"/>
    <mergeCell ref="A19:D19"/>
    <mergeCell ref="A20:D20"/>
    <mergeCell ref="A21:D21"/>
    <mergeCell ref="A22:D22"/>
    <mergeCell ref="A17:D17"/>
    <mergeCell ref="A23:D23"/>
    <mergeCell ref="A29:D29"/>
    <mergeCell ref="A123:D123"/>
    <mergeCell ref="A96:D96"/>
    <mergeCell ref="A97:D97"/>
    <mergeCell ref="A99:D99"/>
    <mergeCell ref="A112:D112"/>
    <mergeCell ref="A113:D113"/>
    <mergeCell ref="A114:D114"/>
    <mergeCell ref="A118:D118"/>
    <mergeCell ref="A119:D119"/>
    <mergeCell ref="A120:D120"/>
    <mergeCell ref="A121:D121"/>
    <mergeCell ref="A122:D122"/>
    <mergeCell ref="A98:C98"/>
    <mergeCell ref="A100:C100"/>
    <mergeCell ref="A101:C101"/>
    <mergeCell ref="A105:C105"/>
    <mergeCell ref="A116:C116"/>
    <mergeCell ref="A117:C117"/>
    <mergeCell ref="A115:C115"/>
    <mergeCell ref="A110:C110"/>
    <mergeCell ref="A111:C111"/>
    <mergeCell ref="A109:C109"/>
    <mergeCell ref="A107:C107"/>
    <mergeCell ref="A102:C102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Мот Поліна Сергіївна</cp:lastModifiedBy>
  <cp:lastPrinted>2021-08-12T05:58:03Z</cp:lastPrinted>
  <dcterms:created xsi:type="dcterms:W3CDTF">2021-07-21T06:57:30Z</dcterms:created>
  <dcterms:modified xsi:type="dcterms:W3CDTF">2021-08-12T06:00:31Z</dcterms:modified>
</cp:coreProperties>
</file>