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s\zagvid\Рішення 2023\позачерговий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_xlnm.Print_Area" localSheetId="0">Аркуш1!$A$1:$I$60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C45" i="1"/>
  <c r="D39" i="1"/>
  <c r="E39" i="1"/>
  <c r="F39" i="1"/>
  <c r="G39" i="1"/>
  <c r="C39" i="1"/>
  <c r="E36" i="1"/>
  <c r="F36" i="1"/>
  <c r="G36" i="1"/>
  <c r="C36" i="1"/>
  <c r="D33" i="1"/>
  <c r="E33" i="1"/>
  <c r="F33" i="1"/>
  <c r="G33" i="1"/>
  <c r="C33" i="1"/>
  <c r="D26" i="1"/>
  <c r="E26" i="1"/>
  <c r="F26" i="1"/>
  <c r="G26" i="1"/>
  <c r="C26" i="1"/>
  <c r="D18" i="1"/>
  <c r="E18" i="1"/>
  <c r="F18" i="1"/>
  <c r="G18" i="1"/>
  <c r="C18" i="1"/>
  <c r="D13" i="1"/>
  <c r="E13" i="1"/>
  <c r="F13" i="1"/>
  <c r="G13" i="1"/>
  <c r="C13" i="1"/>
  <c r="D37" i="1" l="1"/>
  <c r="D36" i="1" s="1"/>
  <c r="G49" i="1"/>
  <c r="D49" i="1" l="1"/>
  <c r="D50" i="1"/>
  <c r="E50" i="1"/>
  <c r="F50" i="1"/>
  <c r="G50" i="1"/>
  <c r="C50" i="1"/>
  <c r="E49" i="1"/>
  <c r="F49" i="1"/>
  <c r="G51" i="1"/>
  <c r="C49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18" i="1"/>
  <c r="H19" i="1"/>
  <c r="H20" i="1"/>
  <c r="H21" i="1"/>
  <c r="H15" i="1"/>
  <c r="H16" i="1"/>
  <c r="H17" i="1"/>
  <c r="H14" i="1"/>
  <c r="H13" i="1" l="1"/>
  <c r="F51" i="1"/>
  <c r="E51" i="1"/>
  <c r="H50" i="1"/>
  <c r="C51" i="1"/>
  <c r="D51" i="1"/>
  <c r="H49" i="1"/>
  <c r="H51" i="1" l="1"/>
</calcChain>
</file>

<file path=xl/sharedStrings.xml><?xml version="1.0" encoding="utf-8"?>
<sst xmlns="http://schemas.openxmlformats.org/spreadsheetml/2006/main" count="116" uniqueCount="90">
  <si>
    <t>Зміст заходу Програми*</t>
  </si>
  <si>
    <t>Термін виконання</t>
  </si>
  <si>
    <t>Джерело фінансування</t>
  </si>
  <si>
    <t>2023 рік</t>
  </si>
  <si>
    <t>2024 рік</t>
  </si>
  <si>
    <t>2025 рік</t>
  </si>
  <si>
    <t>2026 рік</t>
  </si>
  <si>
    <t>2027 рік</t>
  </si>
  <si>
    <t>Разом на</t>
  </si>
  <si>
    <t>2023-2027 роки</t>
  </si>
  <si>
    <t>Придбання спеціалізованої техніки, а саме:</t>
  </si>
  <si>
    <t>сміттєвоза MAN TGL 12180.</t>
  </si>
  <si>
    <t>Кошти бюджету Хмельницької міської територіальної громади</t>
  </si>
  <si>
    <t>причепа транспортного самоскидного двовісного, модель 2ПТС-4</t>
  </si>
  <si>
    <t>вантажного автомобіля Mercedes-BenzSprinter 313 CDI 903.612.</t>
  </si>
  <si>
    <t>придбання автомобіля Chevrolet Niva</t>
  </si>
  <si>
    <t>Придбання  обладнання для господарської діяльності, а також для благоустрою територій, а саме:</t>
  </si>
  <si>
    <r>
      <t>сміттєвих контейнерів ємністю 1,1 м</t>
    </r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(52 шт).</t>
    </r>
  </si>
  <si>
    <t>26 шт.</t>
  </si>
  <si>
    <t>масляного трансформатора</t>
  </si>
  <si>
    <t>кущоріза STIHL FS 450</t>
  </si>
  <si>
    <t>косарки до трактора</t>
  </si>
  <si>
    <t>гілкоподрібнювача PG-80BD</t>
  </si>
  <si>
    <t>Придбання глибинних насосів  для подачі води, а саме:</t>
  </si>
  <si>
    <t>насосу ЕЦВ 8-40-90</t>
  </si>
  <si>
    <t>насосу ЕЦВ 6-10-80</t>
  </si>
  <si>
    <t>насосу ЕЦВ 6-10-185</t>
  </si>
  <si>
    <t>Забезпечення функціонування комунального підприємства</t>
  </si>
  <si>
    <t>5.</t>
  </si>
  <si>
    <t>Придбання та встановлення вузлів комерційного обліку</t>
  </si>
  <si>
    <t>6.</t>
  </si>
  <si>
    <t>Придбання електромуфтового апарата Nowatech ZERN 2000 PLUS</t>
  </si>
  <si>
    <t>Оплата за розробку технічної документації для надання земельних ділянок під:</t>
  </si>
  <si>
    <t>кладовища (5 шт.)</t>
  </si>
  <si>
    <t>насосну станцію (1 шт.)</t>
  </si>
  <si>
    <t>Здійснення капітального ремонту</t>
  </si>
  <si>
    <t>проведення опалення</t>
  </si>
  <si>
    <t>придбання вікон (6 шт.)</t>
  </si>
  <si>
    <t>Придбання оргтехніки, а саме:</t>
  </si>
  <si>
    <t>ноутбука</t>
  </si>
  <si>
    <t>Власні кошти підприємства</t>
  </si>
  <si>
    <t>моніторів (3 шт.)</t>
  </si>
  <si>
    <t>системних блоків (3 шт.)</t>
  </si>
  <si>
    <t>9.4.</t>
  </si>
  <si>
    <t>принтера</t>
  </si>
  <si>
    <t>Придбання автомобільних акумуляторів 100 Ah (2 шт.)</t>
  </si>
  <si>
    <t>Придбання генераторів:</t>
  </si>
  <si>
    <t>на свердловину 1 (шт)</t>
  </si>
  <si>
    <t xml:space="preserve"> на адмін.будівлю  1 (шт)</t>
  </si>
  <si>
    <t>на багатоквартирний будинок 1 (шт)</t>
  </si>
  <si>
    <t>Всього за кошти ХМТГ</t>
  </si>
  <si>
    <t>Всього за власні кошти підприємства</t>
  </si>
  <si>
    <t>Всього по Програмі</t>
  </si>
  <si>
    <t xml:space="preserve">  1.1</t>
  </si>
  <si>
    <t xml:space="preserve">  1.2</t>
  </si>
  <si>
    <t xml:space="preserve">  1.3</t>
  </si>
  <si>
    <t xml:space="preserve">  1.4</t>
  </si>
  <si>
    <t xml:space="preserve">  2.1</t>
  </si>
  <si>
    <t xml:space="preserve">  2.1.1</t>
  </si>
  <si>
    <t xml:space="preserve">  2.1.2</t>
  </si>
  <si>
    <t xml:space="preserve">  2.2</t>
  </si>
  <si>
    <t xml:space="preserve">  2.3</t>
  </si>
  <si>
    <t xml:space="preserve">  2.4</t>
  </si>
  <si>
    <t xml:space="preserve">  2.5</t>
  </si>
  <si>
    <t xml:space="preserve">  3.1</t>
  </si>
  <si>
    <t xml:space="preserve">  3.2</t>
  </si>
  <si>
    <t xml:space="preserve">  3.3</t>
  </si>
  <si>
    <t xml:space="preserve">  7.1</t>
  </si>
  <si>
    <t xml:space="preserve">  7.2</t>
  </si>
  <si>
    <t xml:space="preserve">  8.1</t>
  </si>
  <si>
    <t xml:space="preserve">  8.2</t>
  </si>
  <si>
    <t xml:space="preserve">  9.1</t>
  </si>
  <si>
    <t xml:space="preserve">  9.2</t>
  </si>
  <si>
    <t xml:space="preserve">  9.3</t>
  </si>
  <si>
    <t xml:space="preserve">  11.1</t>
  </si>
  <si>
    <t xml:space="preserve">  11.2</t>
  </si>
  <si>
    <t xml:space="preserve">  11.3</t>
  </si>
  <si>
    <t>Додаток</t>
  </si>
  <si>
    <t>до рішення виконавчого комітету</t>
  </si>
  <si>
    <t>від «____» _______ 2023 р. № _______</t>
  </si>
  <si>
    <t>ЗАХОДИ з виконання</t>
  </si>
  <si>
    <t xml:space="preserve">Програми підтримки та розвитку комунального підприємства «Елеватор» Хмельницької міської ради </t>
  </si>
  <si>
    <t>на 2023-2027 роки</t>
  </si>
  <si>
    <t>тис. грн</t>
  </si>
  <si>
    <t>* Заходи Програми можуть доповнюватися в разі необхідності іншими роботами з утримання і ремонту об’єктів благоустрою  та житлово-комунальної інфраструктури, що не заборонені законодавством в межах фінансового ресурсу передбаченого Програмою.</t>
  </si>
  <si>
    <t>Керуючий справами  виконавчого комітету</t>
  </si>
  <si>
    <t>Юлія САБІЙ</t>
  </si>
  <si>
    <t>В. о. директора комунального підприємства «Елеватор»</t>
  </si>
  <si>
    <t>Андрій ЗАХАРЕНКО</t>
  </si>
  <si>
    <t>12.12.2023 № 1454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</si>
</sst>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5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indent="15"/>
    </xf>
    <xf numFmtId="0" fontId="9" fillId="0" borderId="0" xfId="0" applyFont="1"/>
    <xf numFmtId="0" fontId="2" fillId="0" borderId="0" xfId="0" applyFont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zoomScaleNormal="100" workbookViewId="0">
      <selection activeCell="F14" sqref="F14"/>
    </sheetView>
  </sheetViews>
  <sheetFormatPr defaultRowHeight="15" x14ac:dyDescent="0.25"/>
  <cols>
    <col min="1" max="1" width="6.85546875" customWidth="1"/>
    <col min="2" max="2" width="34.28515625" customWidth="1"/>
    <col min="8" max="8" width="13.42578125" customWidth="1"/>
    <col min="9" max="9" width="44" customWidth="1"/>
  </cols>
  <sheetData>
    <row r="1" spans="1:9" ht="15.75" x14ac:dyDescent="0.25">
      <c r="G1" s="8" t="s">
        <v>77</v>
      </c>
    </row>
    <row r="2" spans="1:9" ht="15.75" x14ac:dyDescent="0.25">
      <c r="G2" s="8" t="s">
        <v>78</v>
      </c>
    </row>
    <row r="3" spans="1:9" ht="15.75" x14ac:dyDescent="0.25">
      <c r="G3" s="8" t="s">
        <v>79</v>
      </c>
      <c r="I3" t="s">
        <v>89</v>
      </c>
    </row>
    <row r="5" spans="1:9" ht="18.75" x14ac:dyDescent="0.25">
      <c r="A5" s="23" t="s">
        <v>80</v>
      </c>
      <c r="B5" s="23"/>
      <c r="C5" s="23"/>
      <c r="D5" s="23"/>
      <c r="E5" s="23"/>
      <c r="F5" s="23"/>
      <c r="G5" s="23"/>
      <c r="H5" s="23"/>
      <c r="I5" s="23"/>
    </row>
    <row r="6" spans="1:9" ht="18.75" x14ac:dyDescent="0.25">
      <c r="A6" s="23" t="s">
        <v>81</v>
      </c>
      <c r="B6" s="23"/>
      <c r="C6" s="23"/>
      <c r="D6" s="23"/>
      <c r="E6" s="23"/>
      <c r="F6" s="23"/>
      <c r="G6" s="23"/>
      <c r="H6" s="23"/>
      <c r="I6" s="23"/>
    </row>
    <row r="7" spans="1:9" ht="18.75" x14ac:dyDescent="0.25">
      <c r="A7" s="23" t="s">
        <v>82</v>
      </c>
      <c r="B7" s="23"/>
      <c r="C7" s="23"/>
      <c r="D7" s="23"/>
      <c r="E7" s="23"/>
      <c r="F7" s="23"/>
      <c r="G7" s="23"/>
      <c r="H7" s="23"/>
      <c r="I7" s="23"/>
    </row>
    <row r="9" spans="1:9" ht="18.75" x14ac:dyDescent="0.3">
      <c r="I9" s="9" t="s">
        <v>83</v>
      </c>
    </row>
    <row r="10" spans="1:9" x14ac:dyDescent="0.25">
      <c r="A10" s="25"/>
      <c r="B10" s="26" t="s">
        <v>0</v>
      </c>
      <c r="C10" s="26" t="s">
        <v>1</v>
      </c>
      <c r="D10" s="26"/>
      <c r="E10" s="26"/>
      <c r="F10" s="26"/>
      <c r="G10" s="26"/>
      <c r="H10" s="26"/>
      <c r="I10" s="26" t="s">
        <v>2</v>
      </c>
    </row>
    <row r="11" spans="1:9" x14ac:dyDescent="0.25">
      <c r="A11" s="25"/>
      <c r="B11" s="26"/>
      <c r="C11" s="26" t="s">
        <v>3</v>
      </c>
      <c r="D11" s="26" t="s">
        <v>4</v>
      </c>
      <c r="E11" s="26" t="s">
        <v>5</v>
      </c>
      <c r="F11" s="26" t="s">
        <v>6</v>
      </c>
      <c r="G11" s="26" t="s">
        <v>7</v>
      </c>
      <c r="H11" s="12" t="s">
        <v>8</v>
      </c>
      <c r="I11" s="26"/>
    </row>
    <row r="12" spans="1:9" ht="30" x14ac:dyDescent="0.25">
      <c r="A12" s="25"/>
      <c r="B12" s="26"/>
      <c r="C12" s="26"/>
      <c r="D12" s="26"/>
      <c r="E12" s="26"/>
      <c r="F12" s="26"/>
      <c r="G12" s="26"/>
      <c r="H12" s="12" t="s">
        <v>9</v>
      </c>
      <c r="I12" s="26"/>
    </row>
    <row r="13" spans="1:9" ht="30" x14ac:dyDescent="0.25">
      <c r="A13" s="3">
        <v>1</v>
      </c>
      <c r="B13" s="5" t="s">
        <v>10</v>
      </c>
      <c r="C13" s="18">
        <f>SUM(C14:C17)</f>
        <v>2190</v>
      </c>
      <c r="D13" s="18">
        <f t="shared" ref="D13:G13" si="0">SUM(D14:D17)</f>
        <v>0</v>
      </c>
      <c r="E13" s="18">
        <f t="shared" si="0"/>
        <v>0</v>
      </c>
      <c r="F13" s="18">
        <f t="shared" si="0"/>
        <v>0</v>
      </c>
      <c r="G13" s="18">
        <f t="shared" si="0"/>
        <v>200</v>
      </c>
      <c r="H13" s="18">
        <f>SUM(H14:H17)</f>
        <v>2390</v>
      </c>
      <c r="I13" s="3"/>
    </row>
    <row r="14" spans="1:9" ht="30" x14ac:dyDescent="0.25">
      <c r="A14" s="13" t="s">
        <v>53</v>
      </c>
      <c r="B14" s="5" t="s">
        <v>11</v>
      </c>
      <c r="C14" s="4">
        <v>1400</v>
      </c>
      <c r="D14" s="4"/>
      <c r="E14" s="4"/>
      <c r="F14" s="4"/>
      <c r="G14" s="4"/>
      <c r="H14" s="17">
        <f>C14+D14+E14+F14+G14</f>
        <v>1400</v>
      </c>
      <c r="I14" s="3" t="s">
        <v>12</v>
      </c>
    </row>
    <row r="15" spans="1:9" ht="45" x14ac:dyDescent="0.25">
      <c r="A15" s="13" t="s">
        <v>54</v>
      </c>
      <c r="B15" s="5" t="s">
        <v>13</v>
      </c>
      <c r="C15" s="4">
        <v>295</v>
      </c>
      <c r="D15" s="4"/>
      <c r="E15" s="4"/>
      <c r="F15" s="4"/>
      <c r="G15" s="4"/>
      <c r="H15" s="17">
        <f t="shared" ref="H15:H48" si="1">C15+D15+E15+F15+G15</f>
        <v>295</v>
      </c>
      <c r="I15" s="3" t="s">
        <v>12</v>
      </c>
    </row>
    <row r="16" spans="1:9" ht="30" x14ac:dyDescent="0.25">
      <c r="A16" s="13" t="s">
        <v>55</v>
      </c>
      <c r="B16" s="5" t="s">
        <v>14</v>
      </c>
      <c r="C16" s="4">
        <v>495</v>
      </c>
      <c r="D16" s="4"/>
      <c r="E16" s="4"/>
      <c r="F16" s="4"/>
      <c r="G16" s="4"/>
      <c r="H16" s="17">
        <f t="shared" si="1"/>
        <v>495</v>
      </c>
      <c r="I16" s="3" t="s">
        <v>12</v>
      </c>
    </row>
    <row r="17" spans="1:9" ht="30" x14ac:dyDescent="0.25">
      <c r="A17" s="13" t="s">
        <v>56</v>
      </c>
      <c r="B17" s="5" t="s">
        <v>15</v>
      </c>
      <c r="C17" s="4"/>
      <c r="D17" s="4"/>
      <c r="E17" s="4"/>
      <c r="F17" s="4"/>
      <c r="G17" s="4">
        <v>200</v>
      </c>
      <c r="H17" s="17">
        <f t="shared" si="1"/>
        <v>200</v>
      </c>
      <c r="I17" s="3" t="s">
        <v>12</v>
      </c>
    </row>
    <row r="18" spans="1:9" ht="45" x14ac:dyDescent="0.25">
      <c r="A18" s="3">
        <v>2</v>
      </c>
      <c r="B18" s="5" t="s">
        <v>16</v>
      </c>
      <c r="C18" s="4">
        <f>SUM(C19:C25)</f>
        <v>502.7</v>
      </c>
      <c r="D18" s="4">
        <f t="shared" ref="D18:G18" si="2">SUM(D19:D25)</f>
        <v>481</v>
      </c>
      <c r="E18" s="4">
        <f t="shared" si="2"/>
        <v>1060</v>
      </c>
      <c r="F18" s="4">
        <f t="shared" si="2"/>
        <v>0</v>
      </c>
      <c r="G18" s="4">
        <f t="shared" si="2"/>
        <v>50</v>
      </c>
      <c r="H18" s="17">
        <f t="shared" si="1"/>
        <v>2093.6999999999998</v>
      </c>
      <c r="I18" s="27" t="s">
        <v>12</v>
      </c>
    </row>
    <row r="19" spans="1:9" ht="33" x14ac:dyDescent="0.25">
      <c r="A19" s="13" t="s">
        <v>57</v>
      </c>
      <c r="B19" s="5" t="s">
        <v>17</v>
      </c>
      <c r="C19" s="4"/>
      <c r="D19" s="4"/>
      <c r="E19" s="4"/>
      <c r="F19" s="4"/>
      <c r="G19" s="4"/>
      <c r="H19" s="17">
        <f t="shared" si="1"/>
        <v>0</v>
      </c>
      <c r="I19" s="27"/>
    </row>
    <row r="20" spans="1:9" x14ac:dyDescent="0.25">
      <c r="A20" s="14" t="s">
        <v>58</v>
      </c>
      <c r="B20" s="5" t="s">
        <v>18</v>
      </c>
      <c r="C20" s="4">
        <v>481</v>
      </c>
      <c r="D20" s="4"/>
      <c r="E20" s="4"/>
      <c r="F20" s="4"/>
      <c r="G20" s="4"/>
      <c r="H20" s="17">
        <f t="shared" si="1"/>
        <v>481</v>
      </c>
      <c r="I20" s="27"/>
    </row>
    <row r="21" spans="1:9" x14ac:dyDescent="0.25">
      <c r="A21" s="14" t="s">
        <v>59</v>
      </c>
      <c r="B21" s="5" t="s">
        <v>18</v>
      </c>
      <c r="C21" s="4"/>
      <c r="D21" s="4">
        <v>481</v>
      </c>
      <c r="E21" s="4"/>
      <c r="F21" s="4"/>
      <c r="G21" s="4"/>
      <c r="H21" s="17">
        <f t="shared" si="1"/>
        <v>481</v>
      </c>
      <c r="I21" s="27"/>
    </row>
    <row r="22" spans="1:9" ht="30" x14ac:dyDescent="0.25">
      <c r="A22" s="13" t="s">
        <v>60</v>
      </c>
      <c r="B22" s="5" t="s">
        <v>19</v>
      </c>
      <c r="C22" s="4"/>
      <c r="D22" s="4"/>
      <c r="E22" s="4">
        <v>1000</v>
      </c>
      <c r="F22" s="4"/>
      <c r="G22" s="4"/>
      <c r="H22" s="17">
        <f t="shared" si="1"/>
        <v>1000</v>
      </c>
      <c r="I22" s="3" t="s">
        <v>12</v>
      </c>
    </row>
    <row r="23" spans="1:9" ht="30" x14ac:dyDescent="0.25">
      <c r="A23" s="13" t="s">
        <v>61</v>
      </c>
      <c r="B23" s="5" t="s">
        <v>20</v>
      </c>
      <c r="C23" s="4">
        <v>21.7</v>
      </c>
      <c r="D23" s="4"/>
      <c r="E23" s="4"/>
      <c r="F23" s="4"/>
      <c r="G23" s="4"/>
      <c r="H23" s="17">
        <f t="shared" si="1"/>
        <v>21.7</v>
      </c>
      <c r="I23" s="3" t="s">
        <v>12</v>
      </c>
    </row>
    <row r="24" spans="1:9" ht="30" x14ac:dyDescent="0.25">
      <c r="A24" s="13" t="s">
        <v>62</v>
      </c>
      <c r="B24" s="5" t="s">
        <v>21</v>
      </c>
      <c r="C24" s="4"/>
      <c r="D24" s="4"/>
      <c r="E24" s="4"/>
      <c r="F24" s="4"/>
      <c r="G24" s="4">
        <v>50</v>
      </c>
      <c r="H24" s="17">
        <f t="shared" si="1"/>
        <v>50</v>
      </c>
      <c r="I24" s="3" t="s">
        <v>12</v>
      </c>
    </row>
    <row r="25" spans="1:9" ht="30" x14ac:dyDescent="0.25">
      <c r="A25" s="13" t="s">
        <v>63</v>
      </c>
      <c r="B25" s="5" t="s">
        <v>22</v>
      </c>
      <c r="C25" s="4"/>
      <c r="D25" s="4"/>
      <c r="E25" s="4">
        <v>60</v>
      </c>
      <c r="F25" s="4"/>
      <c r="G25" s="4"/>
      <c r="H25" s="17">
        <f t="shared" si="1"/>
        <v>60</v>
      </c>
      <c r="I25" s="3" t="s">
        <v>12</v>
      </c>
    </row>
    <row r="26" spans="1:9" ht="30" x14ac:dyDescent="0.25">
      <c r="A26" s="3">
        <v>3</v>
      </c>
      <c r="B26" s="5" t="s">
        <v>23</v>
      </c>
      <c r="C26" s="4">
        <f>SUM(C27:C29)</f>
        <v>173.9</v>
      </c>
      <c r="D26" s="4">
        <f t="shared" ref="D26:G26" si="3">SUM(D27:D29)</f>
        <v>0</v>
      </c>
      <c r="E26" s="4">
        <f t="shared" si="3"/>
        <v>0</v>
      </c>
      <c r="F26" s="4">
        <f t="shared" si="3"/>
        <v>0</v>
      </c>
      <c r="G26" s="4">
        <f t="shared" si="3"/>
        <v>0</v>
      </c>
      <c r="H26" s="17">
        <f t="shared" si="1"/>
        <v>173.9</v>
      </c>
      <c r="I26" s="3"/>
    </row>
    <row r="27" spans="1:9" ht="30" x14ac:dyDescent="0.25">
      <c r="A27" s="13" t="s">
        <v>64</v>
      </c>
      <c r="B27" s="5" t="s">
        <v>24</v>
      </c>
      <c r="C27" s="4">
        <v>86.8</v>
      </c>
      <c r="D27" s="4"/>
      <c r="E27" s="4"/>
      <c r="F27" s="4"/>
      <c r="G27" s="4"/>
      <c r="H27" s="17">
        <f t="shared" si="1"/>
        <v>86.8</v>
      </c>
      <c r="I27" s="3" t="s">
        <v>12</v>
      </c>
    </row>
    <row r="28" spans="1:9" ht="30" x14ac:dyDescent="0.25">
      <c r="A28" s="13" t="s">
        <v>65</v>
      </c>
      <c r="B28" s="5" t="s">
        <v>25</v>
      </c>
      <c r="C28" s="4">
        <v>31.1</v>
      </c>
      <c r="D28" s="4"/>
      <c r="E28" s="4"/>
      <c r="F28" s="4"/>
      <c r="G28" s="4"/>
      <c r="H28" s="17">
        <f t="shared" si="1"/>
        <v>31.1</v>
      </c>
      <c r="I28" s="3" t="s">
        <v>12</v>
      </c>
    </row>
    <row r="29" spans="1:9" ht="30" x14ac:dyDescent="0.25">
      <c r="A29" s="13" t="s">
        <v>66</v>
      </c>
      <c r="B29" s="5" t="s">
        <v>26</v>
      </c>
      <c r="C29" s="4">
        <v>56</v>
      </c>
      <c r="D29" s="4"/>
      <c r="E29" s="4"/>
      <c r="F29" s="4"/>
      <c r="G29" s="4"/>
      <c r="H29" s="17">
        <f t="shared" si="1"/>
        <v>56</v>
      </c>
      <c r="I29" s="3" t="s">
        <v>12</v>
      </c>
    </row>
    <row r="30" spans="1:9" ht="30" x14ac:dyDescent="0.25">
      <c r="A30" s="3">
        <v>4</v>
      </c>
      <c r="B30" s="5" t="s">
        <v>27</v>
      </c>
      <c r="C30" s="4">
        <v>1300</v>
      </c>
      <c r="D30" s="4">
        <v>1500</v>
      </c>
      <c r="E30" s="4">
        <v>1900</v>
      </c>
      <c r="F30" s="4">
        <v>2300</v>
      </c>
      <c r="G30" s="4">
        <v>2500</v>
      </c>
      <c r="H30" s="17">
        <f t="shared" si="1"/>
        <v>9500</v>
      </c>
      <c r="I30" s="3" t="s">
        <v>12</v>
      </c>
    </row>
    <row r="31" spans="1:9" ht="30" x14ac:dyDescent="0.25">
      <c r="A31" s="3" t="s">
        <v>28</v>
      </c>
      <c r="B31" s="5" t="s">
        <v>29</v>
      </c>
      <c r="C31" s="4">
        <v>171</v>
      </c>
      <c r="D31" s="4">
        <v>0</v>
      </c>
      <c r="E31" s="4">
        <v>0</v>
      </c>
      <c r="F31" s="4">
        <v>0</v>
      </c>
      <c r="G31" s="4">
        <v>0</v>
      </c>
      <c r="H31" s="17">
        <f t="shared" si="1"/>
        <v>171</v>
      </c>
      <c r="I31" s="3" t="s">
        <v>12</v>
      </c>
    </row>
    <row r="32" spans="1:9" ht="45" x14ac:dyDescent="0.25">
      <c r="A32" s="3" t="s">
        <v>30</v>
      </c>
      <c r="B32" s="5" t="s">
        <v>31</v>
      </c>
      <c r="C32" s="4">
        <v>56</v>
      </c>
      <c r="D32" s="4">
        <v>0</v>
      </c>
      <c r="E32" s="4">
        <v>0</v>
      </c>
      <c r="F32" s="4">
        <v>0</v>
      </c>
      <c r="G32" s="4">
        <v>0</v>
      </c>
      <c r="H32" s="17">
        <f t="shared" si="1"/>
        <v>56</v>
      </c>
      <c r="I32" s="3" t="s">
        <v>12</v>
      </c>
    </row>
    <row r="33" spans="1:9" ht="45" x14ac:dyDescent="0.25">
      <c r="A33" s="12">
        <v>7</v>
      </c>
      <c r="B33" s="6" t="s">
        <v>32</v>
      </c>
      <c r="C33" s="4">
        <f>SUM(C34:C35)</f>
        <v>86.1</v>
      </c>
      <c r="D33" s="4">
        <f t="shared" ref="D33:G33" si="4">SUM(D34:D35)</f>
        <v>0</v>
      </c>
      <c r="E33" s="4">
        <f t="shared" si="4"/>
        <v>0</v>
      </c>
      <c r="F33" s="4">
        <f t="shared" si="4"/>
        <v>0</v>
      </c>
      <c r="G33" s="4">
        <f t="shared" si="4"/>
        <v>0</v>
      </c>
      <c r="H33" s="17">
        <f t="shared" si="1"/>
        <v>86.1</v>
      </c>
      <c r="I33" s="3"/>
    </row>
    <row r="34" spans="1:9" ht="30" x14ac:dyDescent="0.25">
      <c r="A34" s="15" t="s">
        <v>67</v>
      </c>
      <c r="B34" s="6" t="s">
        <v>33</v>
      </c>
      <c r="C34" s="4">
        <v>78</v>
      </c>
      <c r="D34" s="4"/>
      <c r="E34" s="4"/>
      <c r="F34" s="4"/>
      <c r="G34" s="4"/>
      <c r="H34" s="17">
        <f t="shared" si="1"/>
        <v>78</v>
      </c>
      <c r="I34" s="3" t="s">
        <v>12</v>
      </c>
    </row>
    <row r="35" spans="1:9" ht="30" x14ac:dyDescent="0.25">
      <c r="A35" s="15" t="s">
        <v>68</v>
      </c>
      <c r="B35" s="6" t="s">
        <v>34</v>
      </c>
      <c r="C35" s="4">
        <v>8.1</v>
      </c>
      <c r="D35" s="4"/>
      <c r="E35" s="4"/>
      <c r="F35" s="4"/>
      <c r="G35" s="4"/>
      <c r="H35" s="17">
        <f t="shared" si="1"/>
        <v>8.1</v>
      </c>
      <c r="I35" s="3" t="s">
        <v>12</v>
      </c>
    </row>
    <row r="36" spans="1:9" x14ac:dyDescent="0.25">
      <c r="A36" s="3">
        <v>8</v>
      </c>
      <c r="B36" s="6" t="s">
        <v>35</v>
      </c>
      <c r="C36" s="4">
        <f>SUM(C37:C38)</f>
        <v>260</v>
      </c>
      <c r="D36" s="4">
        <f t="shared" ref="D36:G36" si="5">SUM(D37:D38)</f>
        <v>403</v>
      </c>
      <c r="E36" s="4">
        <f t="shared" si="5"/>
        <v>0</v>
      </c>
      <c r="F36" s="4">
        <f t="shared" si="5"/>
        <v>0</v>
      </c>
      <c r="G36" s="4">
        <f t="shared" si="5"/>
        <v>0</v>
      </c>
      <c r="H36" s="17">
        <f t="shared" si="1"/>
        <v>663</v>
      </c>
      <c r="I36" s="3"/>
    </row>
    <row r="37" spans="1:9" ht="30" x14ac:dyDescent="0.25">
      <c r="A37" s="13" t="s">
        <v>69</v>
      </c>
      <c r="B37" s="6" t="s">
        <v>36</v>
      </c>
      <c r="C37" s="4">
        <v>260</v>
      </c>
      <c r="D37" s="4">
        <f>500-200</f>
        <v>300</v>
      </c>
      <c r="E37" s="4"/>
      <c r="F37" s="4"/>
      <c r="G37" s="4"/>
      <c r="H37" s="17">
        <f t="shared" si="1"/>
        <v>560</v>
      </c>
      <c r="I37" s="3" t="s">
        <v>12</v>
      </c>
    </row>
    <row r="38" spans="1:9" ht="30" x14ac:dyDescent="0.25">
      <c r="A38" s="13" t="s">
        <v>70</v>
      </c>
      <c r="B38" s="6" t="s">
        <v>37</v>
      </c>
      <c r="C38" s="4"/>
      <c r="D38" s="4">
        <v>103</v>
      </c>
      <c r="E38" s="4"/>
      <c r="F38" s="4"/>
      <c r="G38" s="4"/>
      <c r="H38" s="17">
        <f t="shared" si="1"/>
        <v>103</v>
      </c>
      <c r="I38" s="3" t="s">
        <v>12</v>
      </c>
    </row>
    <row r="39" spans="1:9" x14ac:dyDescent="0.25">
      <c r="A39" s="3">
        <v>9</v>
      </c>
      <c r="B39" s="5" t="s">
        <v>38</v>
      </c>
      <c r="C39" s="4">
        <f>SUM(C40:C43)</f>
        <v>0</v>
      </c>
      <c r="D39" s="4">
        <f t="shared" ref="D39:G39" si="6">SUM(D40:D43)</f>
        <v>0</v>
      </c>
      <c r="E39" s="4">
        <f t="shared" si="6"/>
        <v>0</v>
      </c>
      <c r="F39" s="4">
        <f t="shared" si="6"/>
        <v>78</v>
      </c>
      <c r="G39" s="4">
        <f t="shared" si="6"/>
        <v>65</v>
      </c>
      <c r="H39" s="17">
        <f t="shared" si="1"/>
        <v>143</v>
      </c>
      <c r="I39" s="3"/>
    </row>
    <row r="40" spans="1:9" x14ac:dyDescent="0.25">
      <c r="A40" s="13" t="s">
        <v>71</v>
      </c>
      <c r="B40" s="5" t="s">
        <v>39</v>
      </c>
      <c r="C40" s="4"/>
      <c r="D40" s="4"/>
      <c r="E40" s="4"/>
      <c r="F40" s="4"/>
      <c r="G40" s="4">
        <v>50</v>
      </c>
      <c r="H40" s="17">
        <f t="shared" si="1"/>
        <v>50</v>
      </c>
      <c r="I40" s="3" t="s">
        <v>40</v>
      </c>
    </row>
    <row r="41" spans="1:9" x14ac:dyDescent="0.25">
      <c r="A41" s="13" t="s">
        <v>72</v>
      </c>
      <c r="B41" s="5" t="s">
        <v>41</v>
      </c>
      <c r="C41" s="4"/>
      <c r="D41" s="4"/>
      <c r="E41" s="4"/>
      <c r="F41" s="4">
        <v>18</v>
      </c>
      <c r="G41" s="4"/>
      <c r="H41" s="17">
        <f t="shared" si="1"/>
        <v>18</v>
      </c>
      <c r="I41" s="3" t="s">
        <v>40</v>
      </c>
    </row>
    <row r="42" spans="1:9" x14ac:dyDescent="0.25">
      <c r="A42" s="13" t="s">
        <v>73</v>
      </c>
      <c r="B42" s="5" t="s">
        <v>42</v>
      </c>
      <c r="C42" s="4"/>
      <c r="D42" s="4"/>
      <c r="E42" s="4"/>
      <c r="F42" s="4">
        <v>60</v>
      </c>
      <c r="G42" s="4"/>
      <c r="H42" s="17">
        <f t="shared" si="1"/>
        <v>60</v>
      </c>
      <c r="I42" s="3" t="s">
        <v>40</v>
      </c>
    </row>
    <row r="43" spans="1:9" x14ac:dyDescent="0.25">
      <c r="A43" s="3" t="s">
        <v>43</v>
      </c>
      <c r="B43" s="5" t="s">
        <v>44</v>
      </c>
      <c r="C43" s="4"/>
      <c r="D43" s="4"/>
      <c r="E43" s="4"/>
      <c r="F43" s="4"/>
      <c r="G43" s="4">
        <v>15</v>
      </c>
      <c r="H43" s="17">
        <f t="shared" si="1"/>
        <v>15</v>
      </c>
      <c r="I43" s="3" t="s">
        <v>40</v>
      </c>
    </row>
    <row r="44" spans="1:9" ht="30" x14ac:dyDescent="0.25">
      <c r="A44" s="12">
        <v>10</v>
      </c>
      <c r="B44" s="5" t="s">
        <v>45</v>
      </c>
      <c r="C44" s="4">
        <v>0</v>
      </c>
      <c r="D44" s="4">
        <v>0</v>
      </c>
      <c r="E44" s="4">
        <v>0</v>
      </c>
      <c r="F44" s="4">
        <v>0</v>
      </c>
      <c r="G44" s="4">
        <v>20</v>
      </c>
      <c r="H44" s="17">
        <f t="shared" si="1"/>
        <v>20</v>
      </c>
      <c r="I44" s="3" t="s">
        <v>40</v>
      </c>
    </row>
    <row r="45" spans="1:9" ht="20.25" customHeight="1" x14ac:dyDescent="0.25">
      <c r="A45" s="12">
        <v>11</v>
      </c>
      <c r="B45" s="5" t="s">
        <v>46</v>
      </c>
      <c r="C45" s="4">
        <f>SUM(C46:C48)</f>
        <v>0</v>
      </c>
      <c r="D45" s="4">
        <f t="shared" ref="D45:G45" si="7">SUM(D46:D48)</f>
        <v>60</v>
      </c>
      <c r="E45" s="4">
        <f t="shared" si="7"/>
        <v>60</v>
      </c>
      <c r="F45" s="4">
        <f t="shared" si="7"/>
        <v>0</v>
      </c>
      <c r="G45" s="4">
        <f t="shared" si="7"/>
        <v>200</v>
      </c>
      <c r="H45" s="17">
        <f t="shared" si="1"/>
        <v>320</v>
      </c>
      <c r="I45" s="3"/>
    </row>
    <row r="46" spans="1:9" ht="30" x14ac:dyDescent="0.25">
      <c r="A46" s="15" t="s">
        <v>74</v>
      </c>
      <c r="B46" s="5" t="s">
        <v>47</v>
      </c>
      <c r="C46" s="4"/>
      <c r="D46" s="4"/>
      <c r="E46" s="4"/>
      <c r="F46" s="4"/>
      <c r="G46" s="4">
        <v>200</v>
      </c>
      <c r="H46" s="17">
        <f t="shared" si="1"/>
        <v>200</v>
      </c>
      <c r="I46" s="3" t="s">
        <v>12</v>
      </c>
    </row>
    <row r="47" spans="1:9" ht="30" x14ac:dyDescent="0.25">
      <c r="A47" s="15" t="s">
        <v>75</v>
      </c>
      <c r="B47" s="5" t="s">
        <v>48</v>
      </c>
      <c r="C47" s="4"/>
      <c r="D47" s="4">
        <v>60</v>
      </c>
      <c r="E47" s="4"/>
      <c r="F47" s="4"/>
      <c r="G47" s="4"/>
      <c r="H47" s="17">
        <f t="shared" si="1"/>
        <v>60</v>
      </c>
      <c r="I47" s="3" t="s">
        <v>12</v>
      </c>
    </row>
    <row r="48" spans="1:9" ht="30" x14ac:dyDescent="0.25">
      <c r="A48" s="13" t="s">
        <v>76</v>
      </c>
      <c r="B48" s="5" t="s">
        <v>49</v>
      </c>
      <c r="C48" s="4"/>
      <c r="D48" s="4"/>
      <c r="E48" s="4">
        <v>60</v>
      </c>
      <c r="F48" s="4"/>
      <c r="G48" s="19"/>
      <c r="H48" s="17">
        <f t="shared" si="1"/>
        <v>60</v>
      </c>
      <c r="I48" s="3" t="s">
        <v>12</v>
      </c>
    </row>
    <row r="49" spans="1:9" x14ac:dyDescent="0.25">
      <c r="A49" s="16"/>
      <c r="B49" s="7" t="s">
        <v>50</v>
      </c>
      <c r="C49" s="17">
        <f>C14+C15+C16+C20+C21+C22+C23+C24+C25+C27+C28+C29+C30+C31+C32+C34+C35+C37+C46+C47+C48</f>
        <v>4739.7000000000007</v>
      </c>
      <c r="D49" s="17">
        <f>D14+D15+D16+D20+D21+D22+D23+D24+D25+D27+D28+D29+D30+D31+D32+D34+D35+D37+D46+D47+D48+D38</f>
        <v>2444</v>
      </c>
      <c r="E49" s="17">
        <f t="shared" ref="E49:F49" si="8">E14+E15+E16+E20+E21+E22+E23+E24+E25+E27+E28+E29+E30+E31+E32+E34+E35+E37+E46+E47+E48</f>
        <v>3020</v>
      </c>
      <c r="F49" s="17">
        <f t="shared" si="8"/>
        <v>2300</v>
      </c>
      <c r="G49" s="17">
        <f>G14+G15+G16+G20+G21+G22+G23+G24+G25+G27+G28+G29+G30+G31+G32+G34+G35+G37+G46+G47+G48+G17</f>
        <v>2950</v>
      </c>
      <c r="H49" s="22">
        <f>C49+D49+E49+F49+G49</f>
        <v>15453.7</v>
      </c>
      <c r="I49" s="21"/>
    </row>
    <row r="50" spans="1:9" ht="28.5" x14ac:dyDescent="0.25">
      <c r="A50" s="16"/>
      <c r="B50" s="7" t="s">
        <v>51</v>
      </c>
      <c r="C50" s="11">
        <f>C40+C41+C42+C43+C44</f>
        <v>0</v>
      </c>
      <c r="D50" s="11">
        <f t="shared" ref="D50:G50" si="9">D40+D41+D42+D43+D44</f>
        <v>0</v>
      </c>
      <c r="E50" s="11">
        <f t="shared" si="9"/>
        <v>0</v>
      </c>
      <c r="F50" s="11">
        <f t="shared" si="9"/>
        <v>78</v>
      </c>
      <c r="G50" s="11">
        <f t="shared" si="9"/>
        <v>85</v>
      </c>
      <c r="H50" s="20">
        <f>C50+D50+E50+F50+G50</f>
        <v>163</v>
      </c>
      <c r="I50" s="21"/>
    </row>
    <row r="51" spans="1:9" x14ac:dyDescent="0.25">
      <c r="A51" s="16"/>
      <c r="B51" s="7" t="s">
        <v>52</v>
      </c>
      <c r="C51" s="17">
        <f>C49+C50</f>
        <v>4739.7000000000007</v>
      </c>
      <c r="D51" s="17">
        <f t="shared" ref="D51:G51" si="10">D49+D50</f>
        <v>2444</v>
      </c>
      <c r="E51" s="17">
        <f t="shared" si="10"/>
        <v>3020</v>
      </c>
      <c r="F51" s="17">
        <f t="shared" si="10"/>
        <v>2378</v>
      </c>
      <c r="G51" s="17">
        <f t="shared" si="10"/>
        <v>3035</v>
      </c>
      <c r="H51" s="22">
        <f>H49+H50</f>
        <v>15616.7</v>
      </c>
      <c r="I51" s="21"/>
    </row>
    <row r="53" spans="1:9" ht="42.75" customHeight="1" x14ac:dyDescent="0.25">
      <c r="B53" s="24" t="s">
        <v>84</v>
      </c>
      <c r="C53" s="24"/>
      <c r="D53" s="24"/>
      <c r="E53" s="24"/>
      <c r="F53" s="24"/>
      <c r="G53" s="24"/>
      <c r="H53" s="24"/>
      <c r="I53" s="24"/>
    </row>
    <row r="54" spans="1:9" x14ac:dyDescent="0.25">
      <c r="B54" s="10"/>
      <c r="C54" s="10"/>
      <c r="D54" s="10"/>
      <c r="E54" s="10"/>
      <c r="F54" s="10"/>
      <c r="G54" s="10"/>
      <c r="H54" s="10"/>
      <c r="I54" s="10"/>
    </row>
    <row r="55" spans="1:9" x14ac:dyDescent="0.25"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I56" s="2"/>
    </row>
    <row r="58" spans="1:9" ht="15.75" x14ac:dyDescent="0.25">
      <c r="B58" s="1" t="s">
        <v>85</v>
      </c>
      <c r="C58" s="1"/>
      <c r="H58" s="1" t="s">
        <v>86</v>
      </c>
    </row>
    <row r="60" spans="1:9" ht="15.75" x14ac:dyDescent="0.25">
      <c r="B60" s="1" t="s">
        <v>87</v>
      </c>
      <c r="H60" s="1" t="s">
        <v>88</v>
      </c>
    </row>
  </sheetData>
  <mergeCells count="17">
    <mergeCell ref="B53:I53"/>
    <mergeCell ref="A10:A12"/>
    <mergeCell ref="B10:B12"/>
    <mergeCell ref="C10:H10"/>
    <mergeCell ref="I10:I12"/>
    <mergeCell ref="C11:C12"/>
    <mergeCell ref="D11:D12"/>
    <mergeCell ref="E11:E12"/>
    <mergeCell ref="F11:F12"/>
    <mergeCell ref="G11:G12"/>
    <mergeCell ref="I18:I21"/>
    <mergeCell ref="H49:I49"/>
    <mergeCell ref="H50:I50"/>
    <mergeCell ref="H51:I51"/>
    <mergeCell ref="A5:I5"/>
    <mergeCell ref="A6:I6"/>
    <mergeCell ref="A7:I7"/>
  </mergeCells>
  <pageMargins left="0.7" right="0.7" top="0.75" bottom="0.75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Боднарчук Ірина Миколаївна</dc:creator>
  <cp:lastModifiedBy>Кірічук Оксана Володимирівна</cp:lastModifiedBy>
  <cp:lastPrinted>2023-12-07T14:40:01Z</cp:lastPrinted>
  <dcterms:created xsi:type="dcterms:W3CDTF">2023-12-07T07:29:14Z</dcterms:created>
  <dcterms:modified xsi:type="dcterms:W3CDTF">2023-12-14T11:46:11Z</dcterms:modified>
</cp:coreProperties>
</file>