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4\22.02.2024\"/>
    </mc:Choice>
  </mc:AlternateContent>
  <bookViews>
    <workbookView xWindow="0" yWindow="0" windowWidth="28800" windowHeight="12435"/>
  </bookViews>
  <sheets>
    <sheet name="план 2024" sheetId="1" r:id="rId1"/>
    <sheet name="2024-2023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88" i="2" l="1"/>
  <c r="E92" i="2"/>
  <c r="F92" i="2" s="1"/>
  <c r="E92" i="1"/>
  <c r="F92" i="1"/>
  <c r="G92" i="1"/>
  <c r="H92" i="1"/>
  <c r="D92" i="2"/>
  <c r="G92" i="2" s="1"/>
  <c r="D88" i="2"/>
  <c r="D74" i="2"/>
  <c r="G80" i="2"/>
  <c r="G81" i="2"/>
  <c r="G82" i="2"/>
  <c r="G83" i="2"/>
  <c r="G84" i="2"/>
  <c r="G85" i="2"/>
  <c r="G86" i="2"/>
  <c r="G87" i="2"/>
  <c r="G88" i="2"/>
  <c r="G89" i="2"/>
  <c r="G90" i="2"/>
  <c r="G91" i="2"/>
  <c r="G73" i="2"/>
  <c r="G75" i="2"/>
  <c r="G76" i="2"/>
  <c r="G77" i="2"/>
  <c r="G78" i="2"/>
  <c r="G79" i="2"/>
  <c r="G62" i="2"/>
  <c r="G63" i="2"/>
  <c r="G64" i="2"/>
  <c r="G65" i="2"/>
  <c r="G66" i="2"/>
  <c r="G67" i="2"/>
  <c r="G68" i="2"/>
  <c r="G69" i="2"/>
  <c r="G70" i="2"/>
  <c r="G71" i="2"/>
  <c r="G72" i="2"/>
  <c r="G61" i="2"/>
  <c r="G59" i="2"/>
  <c r="G60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G58" i="2"/>
  <c r="F58" i="2"/>
  <c r="E58" i="2"/>
  <c r="D58" i="2"/>
  <c r="G49" i="2"/>
  <c r="F49" i="2"/>
  <c r="G47" i="2"/>
  <c r="E47" i="2"/>
  <c r="D47" i="2"/>
  <c r="G44" i="2"/>
  <c r="G45" i="2"/>
  <c r="G46" i="2"/>
  <c r="F44" i="2"/>
  <c r="F45" i="2"/>
  <c r="F46" i="2"/>
  <c r="E36" i="2"/>
  <c r="D36" i="2"/>
  <c r="D30" i="2"/>
  <c r="G31" i="2"/>
  <c r="G32" i="2"/>
  <c r="G33" i="2"/>
  <c r="G35" i="2"/>
  <c r="G37" i="2"/>
  <c r="G38" i="2"/>
  <c r="G39" i="2"/>
  <c r="F31" i="2"/>
  <c r="F32" i="2"/>
  <c r="F33" i="2"/>
  <c r="F35" i="2"/>
  <c r="F37" i="2"/>
  <c r="F38" i="2"/>
  <c r="F39" i="2"/>
  <c r="F36" i="1"/>
  <c r="G36" i="1"/>
  <c r="H36" i="1"/>
  <c r="E36" i="1"/>
  <c r="D44" i="1"/>
  <c r="D45" i="1"/>
  <c r="D46" i="1"/>
  <c r="G28" i="2" l="1"/>
  <c r="G29" i="2"/>
  <c r="G27" i="2"/>
  <c r="G13" i="2"/>
  <c r="G14" i="2"/>
  <c r="G15" i="2"/>
  <c r="G17" i="2"/>
  <c r="G18" i="2"/>
  <c r="G19" i="2"/>
  <c r="G21" i="2"/>
  <c r="G12" i="2"/>
  <c r="F28" i="2"/>
  <c r="F29" i="2"/>
  <c r="F27" i="2"/>
  <c r="F13" i="2"/>
  <c r="F14" i="2"/>
  <c r="F18" i="2"/>
  <c r="F21" i="2"/>
  <c r="F22" i="2"/>
  <c r="F24" i="2"/>
  <c r="F12" i="2"/>
  <c r="D25" i="2"/>
  <c r="K88" i="2"/>
  <c r="J88" i="2"/>
  <c r="I88" i="2"/>
  <c r="H88" i="2"/>
  <c r="K74" i="2"/>
  <c r="J74" i="2"/>
  <c r="I74" i="2"/>
  <c r="H74" i="2"/>
  <c r="E74" i="2"/>
  <c r="E71" i="2"/>
  <c r="E70" i="2"/>
  <c r="E69" i="2"/>
  <c r="E68" i="2"/>
  <c r="E67" i="2"/>
  <c r="E66" i="2"/>
  <c r="E65" i="2"/>
  <c r="E64" i="2"/>
  <c r="E63" i="2"/>
  <c r="E62" i="2"/>
  <c r="K58" i="2"/>
  <c r="K92" i="2" s="1"/>
  <c r="J58" i="2"/>
  <c r="I58" i="2"/>
  <c r="H58" i="2"/>
  <c r="E43" i="2"/>
  <c r="E42" i="2"/>
  <c r="E41" i="2"/>
  <c r="K36" i="2"/>
  <c r="J36" i="2"/>
  <c r="I36" i="2"/>
  <c r="H36" i="2"/>
  <c r="E34" i="2"/>
  <c r="E31" i="2"/>
  <c r="K30" i="2"/>
  <c r="K47" i="2" s="1"/>
  <c r="J30" i="2"/>
  <c r="I30" i="2"/>
  <c r="I47" i="2" s="1"/>
  <c r="H30" i="2"/>
  <c r="H47" i="2" s="1"/>
  <c r="E30" i="2"/>
  <c r="E29" i="2"/>
  <c r="E28" i="2"/>
  <c r="E27" i="2"/>
  <c r="K25" i="2"/>
  <c r="J25" i="2"/>
  <c r="I25" i="2"/>
  <c r="H25" i="2"/>
  <c r="E24" i="2"/>
  <c r="G24" i="2" s="1"/>
  <c r="E23" i="2"/>
  <c r="F23" i="2" s="1"/>
  <c r="E22" i="2"/>
  <c r="G22" i="2" s="1"/>
  <c r="E20" i="2"/>
  <c r="G20" i="2" s="1"/>
  <c r="E19" i="2"/>
  <c r="F19" i="2" s="1"/>
  <c r="E18" i="2"/>
  <c r="E17" i="2"/>
  <c r="F17" i="2" s="1"/>
  <c r="E16" i="2"/>
  <c r="G16" i="2" s="1"/>
  <c r="E15" i="2"/>
  <c r="G74" i="2" l="1"/>
  <c r="F74" i="2"/>
  <c r="G41" i="2"/>
  <c r="F41" i="2"/>
  <c r="G43" i="2"/>
  <c r="F43" i="2"/>
  <c r="F20" i="2"/>
  <c r="F16" i="2"/>
  <c r="G23" i="2"/>
  <c r="E25" i="2"/>
  <c r="G34" i="2"/>
  <c r="F34" i="2"/>
  <c r="G40" i="2"/>
  <c r="F40" i="2"/>
  <c r="G42" i="2"/>
  <c r="F42" i="2"/>
  <c r="F15" i="2"/>
  <c r="G30" i="2"/>
  <c r="F30" i="2"/>
  <c r="J92" i="2"/>
  <c r="H92" i="2"/>
  <c r="J47" i="2"/>
  <c r="I92" i="2"/>
  <c r="D17" i="1"/>
  <c r="F25" i="2" l="1"/>
  <c r="G25" i="2"/>
  <c r="G36" i="2"/>
  <c r="F36" i="2"/>
  <c r="F58" i="1"/>
  <c r="G58" i="1"/>
  <c r="H58" i="1"/>
  <c r="E58" i="1"/>
  <c r="F88" i="1"/>
  <c r="G88" i="1"/>
  <c r="H88" i="1"/>
  <c r="E88" i="1"/>
  <c r="D91" i="1"/>
  <c r="D90" i="1"/>
  <c r="D89" i="1"/>
  <c r="D88" i="1" l="1"/>
  <c r="D58" i="1"/>
  <c r="D49" i="1"/>
  <c r="D92" i="1" s="1"/>
  <c r="E25" i="1" l="1"/>
  <c r="F25" i="1"/>
  <c r="G25" i="1"/>
  <c r="H25" i="1"/>
  <c r="D20" i="1"/>
  <c r="D24" i="1"/>
  <c r="D18" i="1"/>
  <c r="D16" i="1"/>
  <c r="F74" i="1" l="1"/>
  <c r="G74" i="1"/>
  <c r="H74" i="1"/>
  <c r="E74" i="1"/>
  <c r="D29" i="1" l="1"/>
  <c r="D28" i="1"/>
  <c r="D27" i="1"/>
  <c r="D23" i="1" l="1"/>
  <c r="D22" i="1"/>
  <c r="D19" i="1"/>
  <c r="D15" i="1"/>
  <c r="D79" i="1" l="1"/>
  <c r="D78" i="1"/>
  <c r="D62" i="1"/>
  <c r="D63" i="1"/>
  <c r="D64" i="1"/>
  <c r="D65" i="1"/>
  <c r="D66" i="1"/>
  <c r="D67" i="1"/>
  <c r="D68" i="1"/>
  <c r="D69" i="1"/>
  <c r="D70" i="1"/>
  <c r="D71" i="1"/>
  <c r="D72" i="1"/>
  <c r="D61" i="1"/>
  <c r="D40" i="1"/>
  <c r="D41" i="1"/>
  <c r="D42" i="1"/>
  <c r="D43" i="1"/>
  <c r="D39" i="1"/>
  <c r="F30" i="1"/>
  <c r="F47" i="1" s="1"/>
  <c r="G30" i="1"/>
  <c r="G47" i="1" s="1"/>
  <c r="H30" i="1"/>
  <c r="H47" i="1" s="1"/>
  <c r="E30" i="1"/>
  <c r="D32" i="1"/>
  <c r="D33" i="1"/>
  <c r="D34" i="1"/>
  <c r="D35" i="1"/>
  <c r="D31" i="1"/>
  <c r="D74" i="1" l="1"/>
  <c r="D36" i="1"/>
  <c r="D47" i="1"/>
  <c r="D30" i="1" l="1"/>
  <c r="D25" i="1" l="1"/>
  <c r="F47" i="2"/>
</calcChain>
</file>

<file path=xl/sharedStrings.xml><?xml version="1.0" encoding="utf-8"?>
<sst xmlns="http://schemas.openxmlformats.org/spreadsheetml/2006/main" count="203" uniqueCount="84">
  <si>
    <t xml:space="preserve">Додаток </t>
  </si>
  <si>
    <t>Заходи</t>
  </si>
  <si>
    <t>Виконавці</t>
  </si>
  <si>
    <t>А</t>
  </si>
  <si>
    <t>I. Збільшення надходжень до загального фонду:</t>
  </si>
  <si>
    <t xml:space="preserve">Проведення роботи з суб"єктами господарювання щодо погашення заборгованості із виплати заробітної плати та сплати податку на доходи фізичних осіб </t>
  </si>
  <si>
    <t>Проведення  моніторингу земель державної та комунальної власності, а також наявних договорів оренди з метою виявлення таких земель, що використовуються без правовстановлюючих документів</t>
  </si>
  <si>
    <t>Активізація  позовної роботи щодо стягнення податкового боргу в судовому порядку</t>
  </si>
  <si>
    <t>Всього до загального фонду:</t>
  </si>
  <si>
    <t>II. Збільшення надходжень до спеціального фонду:</t>
  </si>
  <si>
    <t xml:space="preserve">Управління капітального будівництва </t>
  </si>
  <si>
    <t>Управління архітектури та містобудування</t>
  </si>
  <si>
    <t>Залучення додаткових надходжень  благодійних внесків та  коштів від фізичних та юридичних осіб:</t>
  </si>
  <si>
    <t>Заклади та установи Департаменту  освіти та науки</t>
  </si>
  <si>
    <t xml:space="preserve">Заклади та установи управління праці та соціального захисту населення                            </t>
  </si>
  <si>
    <t>Заклади та установи управління  культури і туризму</t>
  </si>
  <si>
    <t>Заклади та установи управління молоді та спорту</t>
  </si>
  <si>
    <t>Збільшення власних надходжень:</t>
  </si>
  <si>
    <t>Заклади та установи Департаменту   освіти та науки</t>
  </si>
  <si>
    <t>Заклади управління  охорони  здоров"я</t>
  </si>
  <si>
    <t>Всього до спеціального фонду:</t>
  </si>
  <si>
    <t>ІІІ. Економія бюджетних коштів</t>
  </si>
  <si>
    <t>Заходи щодо скорочення непершочергових видатків:</t>
  </si>
  <si>
    <t xml:space="preserve">Заклади та установи управління праці та соціального захисту населення </t>
  </si>
  <si>
    <t>2.1.</t>
  </si>
  <si>
    <t>Заклади Департаменту  освіти та науки</t>
  </si>
  <si>
    <t xml:space="preserve"> - мережі загальноосвітніх навчальних закладів із скорочення їх кількості (орієнтовно на 5 відсотків за рахунок об"єднання малокомплектних шкіл, зміни їх типу та/або ступення, реорганізації, тощо), підвищення наповнюваності класів, груп; скорочення працівників загальноосвітніх навчальних закладів (крім педагогічних), що найменше на 10 відсотків; </t>
  </si>
  <si>
    <t>2.2.</t>
  </si>
  <si>
    <t xml:space="preserve">Спрямування додаткових власних надходжень бюджетних установ на оплату праці, нарахування на заробітну плату, комунальні послуги та енергоносії: </t>
  </si>
  <si>
    <t>Заходи щодо зменшення витрат по споживанню комунальних послуг і енергоносіїв:</t>
  </si>
  <si>
    <t>Проведення моніторингу ефективності використання енергоресурсів, забезпечення економного та раціонального використання енергоносіїв по закладах, установах, організаціях і підприємствах. Дотримання затверджених лімітів на споживання енергоносіїв у натуральних показниках для кожної бюджетної установи з урахуванням необхідності жорсткої економії коштів</t>
  </si>
  <si>
    <t>Всього по економії бюджетних коштів:</t>
  </si>
  <si>
    <t xml:space="preserve"> </t>
  </si>
  <si>
    <t xml:space="preserve">     - закладів охорони здоров`я: оптимізація штатних розписів</t>
  </si>
  <si>
    <t>в тому числі</t>
  </si>
  <si>
    <t>I КВАРТАЛ</t>
  </si>
  <si>
    <t>II КВАРТАЛ</t>
  </si>
  <si>
    <t>III КВАРТАЛ</t>
  </si>
  <si>
    <t>IV КВАРТАЛ</t>
  </si>
  <si>
    <t>Управління торгівлі</t>
  </si>
  <si>
    <t>2.3.</t>
  </si>
  <si>
    <t xml:space="preserve">  Робоча група зі сприяння легалізації "тіньової" зайнятості населення та "тіньової" заробітної плати</t>
  </si>
  <si>
    <t>Управління праці та соціального захисту населення,                                  Комісія з питань забезпечення своєчасності і повноти  сплати податків та  погашення заборгованості із заробітної плати, пенсій, стипендій, інших соціальних виплат</t>
  </si>
  <si>
    <t>Головне  управління  ДПС у Хмельницькій області</t>
  </si>
  <si>
    <t xml:space="preserve">Активізація  претензійно-позовної  роботи по погашенню заборгованості по коштах за тимчасове користування місцями для розміщення зовнішньої реклами </t>
  </si>
  <si>
    <t xml:space="preserve">Додаткові надходження коштів гарантійного та реєстраційного внесків, що підлягають перерахуванню оператором електронного майданчика, при проведенні аукціону з надання  в оренду комунального майна  </t>
  </si>
  <si>
    <t>Заклади та установи управління культури і туризму</t>
  </si>
  <si>
    <t>Начальник фінансового управління                                                                                С. ЯМЧУК</t>
  </si>
  <si>
    <t>Керуючий справами виконавчого комітету                                                                    Ю. САБІЙ</t>
  </si>
  <si>
    <t>Управління житлової політики і  майна,     Комунальне підприємство "Агенція муніципальної нерухомості"</t>
  </si>
  <si>
    <t xml:space="preserve">- професійно-технічних навчальних закладів з урахуванням необхідності  їх укрупнення та здійснення підготовки робітничих кадрів, відповідно до потреб регіону та ринку праці використання потенціалу таких навчальних закладів для здійснення підготовки та перепідготовки незайнятого населення </t>
  </si>
  <si>
    <t>Удосконалення мережі бюджетних установ, штатної чисельності, тощо, у тому числі:</t>
  </si>
  <si>
    <t>тис.грн</t>
  </si>
  <si>
    <t xml:space="preserve">Управління земельних ресурсів </t>
  </si>
  <si>
    <t xml:space="preserve">Фінансове управління, Управління житлової політики і майна </t>
  </si>
  <si>
    <t xml:space="preserve">Активізація роботи на  визначених  додаткових спеціальних місцях для паркування транспортних засобів та отримання додаткових коштів збору за паркування </t>
  </si>
  <si>
    <t xml:space="preserve">Проведення роз"яснювальної роботи з керівниками управляючих муніципальних компаній, об"єднань співласників багатоквартирних будинків щодо своєчасності сплати  власниками нерухомості податку на нерухоме майно  за місцем проживання або  здійснення господарської  та іншої діяльності </t>
  </si>
  <si>
    <t xml:space="preserve">Здійснення  ефективної діяльності з паркування транспортних засобів, посилення роботи щодо застосування  адміністративних штрафів   за порушення правил паркування </t>
  </si>
  <si>
    <t>Активізація   претензійно-позовної  роботи по погашенню заборгованості за оренду  приміщень комунальної власності та укладання додаткових договорів оренди</t>
  </si>
  <si>
    <t xml:space="preserve">Проведення роботи щодо укладання/переукладання  договорів  на оренду водних об"єктів у селах, що ввійшли до складу Хмельницької міської територіальної громади;  адміністрування орендої  плати за водні об’єкти та орендної плати за земельні ділянки під такими водними об’єктами    </t>
  </si>
  <si>
    <t xml:space="preserve">Додаткові надходження до цільового фонду міської ради коштів участі замовників у створенні і розвитку інженерно-транспортної та соціальної інфраструктри Хмельницької міської територіальної громади за рахунок укладання нових договорів на будівництво об"єктів </t>
  </si>
  <si>
    <t xml:space="preserve">Додаткові надходження до цільового фонду міської ради за рахунок   добровільих внесків підприємств, організацій, установ та громадян на соціально-економічний та культурний розвиток громади </t>
  </si>
  <si>
    <t xml:space="preserve">Підприємства, організації, установи, громадяни </t>
  </si>
  <si>
    <t xml:space="preserve">Організація та проведення відвідувань суб"єктів господа-рювання за місцем здійснення діяльності щодо інформаційно-роз"яснювальної роботи з питань легалізації "тіньової" зайнятості населення та виплати "тіньової" заробітної плати </t>
  </si>
  <si>
    <t>Повернення  до реєстрації та  оподаткування підприємств, які зареєстровані в інших регіонах, проте здійснюють господарську діяльність на території Хмельницької міської територіальної громади</t>
  </si>
  <si>
    <t>- закладів освіти: скорочення видатків на оплату праці сторожів в 10 закладах дошкільної освіти за рахунок встановлення охоронної сигналізації</t>
  </si>
  <si>
    <t xml:space="preserve">    - формування оптимальних груп при вивченні окремих предметів </t>
  </si>
  <si>
    <t xml:space="preserve">Додаткові надходження плати за встановлення особистого строкового сервітуту за розміщення тимчасових, пересувних тимчасових споруд, відкритих майданчиків для харчування за рахунок активізації претензійно-позовної роботи по погашенню заборгованості </t>
  </si>
  <si>
    <t xml:space="preserve">Відділ енергоменеджменту </t>
  </si>
  <si>
    <t xml:space="preserve">до рішення  №       від       2024   </t>
  </si>
  <si>
    <t>Заходи щодо збільшення надходжень до загального та спеціального фондів  бюджету Хмельницької міської територіальної громади, економного та раціонального використання бюджетних коштів  на  2024 рік</t>
  </si>
  <si>
    <t>План надходжень на 2024 рік</t>
  </si>
  <si>
    <t>Забезпечення скорочення  податкового боргу до  бюджету  Хмельницької міської територріальної громади  в обсязі не менше 20% від рівня, визначеного станом на 01.01.2024 року, упередження  його зростання</t>
  </si>
  <si>
    <t xml:space="preserve"> Комунальне підприємство по організації роботи міського пасажирського транспорту </t>
  </si>
  <si>
    <t>Управління транспорту та зв’язку</t>
  </si>
  <si>
    <t xml:space="preserve">  Головне  управління  ДПС у Хмельницькій області</t>
  </si>
  <si>
    <t>Факт 2023</t>
  </si>
  <si>
    <t>ріст</t>
  </si>
  <si>
    <t>%</t>
  </si>
  <si>
    <t xml:space="preserve">Організація та проведення відвідувань суб"єктів господа-рювання за місцем здійснення діяльності щодо інформаційно-роз"яснювальної роботи з питань легалізації "тіньової" зайнятості населення та підвищення рівня середньомісячної заробітної плати </t>
  </si>
  <si>
    <t xml:space="preserve">Керуючий справами виконавчого комітету                                                                       Юлія САБІЙ </t>
  </si>
  <si>
    <t>Начальник фінансового управління                                                                                  Сергій   ЯМЧУК</t>
  </si>
  <si>
    <t xml:space="preserve">Додаткові надходження до цільового фонду міської ради за рахунок   добровільних внесків підприємств, організацій, установ та громадян на соціально-економічний та культурний розвиток громади </t>
  </si>
  <si>
    <t xml:space="preserve">до рішення  № 229 від 22.02.2024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</si>
</sst>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7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9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/>
    </xf>
    <xf numFmtId="2" fontId="6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/>
    </xf>
    <xf numFmtId="2" fontId="8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2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/>
    <xf numFmtId="2" fontId="6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1" fontId="1" fillId="0" borderId="6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1" fillId="3" borderId="7" xfId="0" applyFont="1" applyFill="1" applyBorder="1"/>
    <xf numFmtId="1" fontId="5" fillId="3" borderId="6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justify"/>
    </xf>
    <xf numFmtId="49" fontId="1" fillId="0" borderId="1" xfId="0" applyNumberFormat="1" applyFont="1" applyBorder="1" applyAlignment="1">
      <alignment horizontal="justify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justify"/>
    </xf>
    <xf numFmtId="0" fontId="1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justify"/>
    </xf>
    <xf numFmtId="0" fontId="1" fillId="0" borderId="9" xfId="0" applyFont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" fillId="0" borderId="0" xfId="0" applyFont="1"/>
    <xf numFmtId="2" fontId="6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0" xfId="0" applyFont="1"/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2"/>
  <sheetViews>
    <sheetView tabSelected="1" topLeftCell="A88" zoomScale="75" zoomScaleNormal="70" zoomScaleSheetLayoutView="75" workbookViewId="0">
      <selection activeCell="C3" sqref="C3"/>
    </sheetView>
  </sheetViews>
  <sheetFormatPr defaultColWidth="8.85546875" defaultRowHeight="18.75" x14ac:dyDescent="0.3"/>
  <cols>
    <col min="1" max="1" width="6.140625" style="1" customWidth="1"/>
    <col min="2" max="2" width="43.28515625" style="2" customWidth="1"/>
    <col min="3" max="3" width="38.28515625" style="2" customWidth="1"/>
    <col min="4" max="4" width="22.140625" style="40" customWidth="1"/>
    <col min="5" max="5" width="19.140625" style="2" customWidth="1"/>
    <col min="6" max="6" width="18.5703125" style="2" customWidth="1"/>
    <col min="7" max="7" width="17.85546875" style="2" customWidth="1"/>
    <col min="8" max="8" width="17.42578125" style="2" customWidth="1"/>
    <col min="9" max="9" width="25.140625" style="2" customWidth="1"/>
    <col min="10" max="16384" width="8.85546875" style="2"/>
  </cols>
  <sheetData>
    <row r="2" spans="1:9" ht="24.75" customHeight="1" x14ac:dyDescent="0.3">
      <c r="F2" s="117" t="s">
        <v>0</v>
      </c>
      <c r="G2" s="117"/>
    </row>
    <row r="3" spans="1:9" ht="41.25" customHeight="1" x14ac:dyDescent="0.3">
      <c r="F3" s="118" t="s">
        <v>83</v>
      </c>
      <c r="G3" s="118"/>
    </row>
    <row r="5" spans="1:9" ht="48" customHeight="1" x14ac:dyDescent="0.3">
      <c r="A5" s="119" t="s">
        <v>70</v>
      </c>
      <c r="B5" s="119"/>
      <c r="C5" s="119"/>
      <c r="D5" s="119"/>
      <c r="E5" s="119"/>
      <c r="F5" s="119"/>
      <c r="G5" s="119"/>
    </row>
    <row r="6" spans="1:9" ht="19.5" thickBot="1" x14ac:dyDescent="0.35">
      <c r="G6" s="2" t="s">
        <v>52</v>
      </c>
    </row>
    <row r="7" spans="1:9" ht="27.6" customHeight="1" x14ac:dyDescent="0.3">
      <c r="A7" s="120"/>
      <c r="B7" s="123" t="s">
        <v>1</v>
      </c>
      <c r="C7" s="123" t="s">
        <v>2</v>
      </c>
      <c r="D7" s="126" t="s">
        <v>71</v>
      </c>
      <c r="E7" s="123" t="s">
        <v>34</v>
      </c>
      <c r="F7" s="129"/>
      <c r="G7" s="129"/>
      <c r="H7" s="130"/>
    </row>
    <row r="8" spans="1:9" ht="13.5" customHeight="1" x14ac:dyDescent="0.3">
      <c r="A8" s="121"/>
      <c r="B8" s="124"/>
      <c r="C8" s="124"/>
      <c r="D8" s="127"/>
      <c r="E8" s="125"/>
      <c r="F8" s="131"/>
      <c r="G8" s="131"/>
      <c r="H8" s="132"/>
    </row>
    <row r="9" spans="1:9" ht="40.5" customHeight="1" x14ac:dyDescent="0.3">
      <c r="A9" s="122"/>
      <c r="B9" s="125"/>
      <c r="C9" s="125"/>
      <c r="D9" s="128"/>
      <c r="E9" s="82" t="s">
        <v>35</v>
      </c>
      <c r="F9" s="82" t="s">
        <v>36</v>
      </c>
      <c r="G9" s="82" t="s">
        <v>37</v>
      </c>
      <c r="H9" s="51" t="s">
        <v>38</v>
      </c>
    </row>
    <row r="10" spans="1:9" x14ac:dyDescent="0.3">
      <c r="A10" s="52" t="s">
        <v>3</v>
      </c>
      <c r="B10" s="3">
        <v>1</v>
      </c>
      <c r="C10" s="3">
        <v>2</v>
      </c>
      <c r="D10" s="41">
        <v>3</v>
      </c>
      <c r="E10" s="3">
        <v>4</v>
      </c>
      <c r="F10" s="3">
        <v>5</v>
      </c>
      <c r="G10" s="3">
        <v>6</v>
      </c>
      <c r="H10" s="53">
        <v>7</v>
      </c>
    </row>
    <row r="11" spans="1:9" ht="20.25" x14ac:dyDescent="0.3">
      <c r="A11" s="52"/>
      <c r="B11" s="115" t="s">
        <v>4</v>
      </c>
      <c r="C11" s="115"/>
      <c r="D11" s="115"/>
      <c r="E11" s="115"/>
      <c r="F11" s="115"/>
      <c r="G11" s="115"/>
      <c r="H11" s="53"/>
    </row>
    <row r="12" spans="1:9" ht="142.5" customHeight="1" x14ac:dyDescent="0.3">
      <c r="A12" s="54">
        <v>1</v>
      </c>
      <c r="B12" s="36" t="s">
        <v>72</v>
      </c>
      <c r="C12" s="39" t="s">
        <v>43</v>
      </c>
      <c r="D12" s="42">
        <v>12600</v>
      </c>
      <c r="E12" s="5">
        <v>3100</v>
      </c>
      <c r="F12" s="5">
        <v>3100</v>
      </c>
      <c r="G12" s="5">
        <v>3200</v>
      </c>
      <c r="H12" s="55">
        <v>3200</v>
      </c>
      <c r="I12" s="6"/>
    </row>
    <row r="13" spans="1:9" ht="84" customHeight="1" x14ac:dyDescent="0.3">
      <c r="A13" s="54">
        <v>2</v>
      </c>
      <c r="B13" s="36" t="s">
        <v>7</v>
      </c>
      <c r="C13" s="39" t="s">
        <v>43</v>
      </c>
      <c r="D13" s="42">
        <v>1800</v>
      </c>
      <c r="E13" s="5">
        <v>450</v>
      </c>
      <c r="F13" s="5">
        <v>450</v>
      </c>
      <c r="G13" s="5">
        <v>450</v>
      </c>
      <c r="H13" s="55">
        <v>450</v>
      </c>
      <c r="I13" s="6"/>
    </row>
    <row r="14" spans="1:9" ht="136.5" customHeight="1" x14ac:dyDescent="0.3">
      <c r="A14" s="54">
        <v>3</v>
      </c>
      <c r="B14" s="36" t="s">
        <v>64</v>
      </c>
      <c r="C14" s="39" t="s">
        <v>75</v>
      </c>
      <c r="D14" s="42">
        <v>2100</v>
      </c>
      <c r="E14" s="5">
        <v>450</v>
      </c>
      <c r="F14" s="5">
        <v>500</v>
      </c>
      <c r="G14" s="5">
        <v>550</v>
      </c>
      <c r="H14" s="55">
        <v>600</v>
      </c>
      <c r="I14" s="6"/>
    </row>
    <row r="15" spans="1:9" ht="166.5" customHeight="1" x14ac:dyDescent="0.3">
      <c r="A15" s="54">
        <v>4</v>
      </c>
      <c r="B15" s="36" t="s">
        <v>79</v>
      </c>
      <c r="C15" s="39" t="s">
        <v>41</v>
      </c>
      <c r="D15" s="42">
        <f t="shared" ref="D15:D17" si="0">SUM(E15,F15,G15,H15)</f>
        <v>17500</v>
      </c>
      <c r="E15" s="5">
        <v>3500</v>
      </c>
      <c r="F15" s="5">
        <v>5000</v>
      </c>
      <c r="G15" s="5">
        <v>4500</v>
      </c>
      <c r="H15" s="56">
        <v>4500</v>
      </c>
    </row>
    <row r="16" spans="1:9" ht="168" customHeight="1" x14ac:dyDescent="0.3">
      <c r="A16" s="54">
        <v>5</v>
      </c>
      <c r="B16" s="36" t="s">
        <v>5</v>
      </c>
      <c r="C16" s="39" t="s">
        <v>42</v>
      </c>
      <c r="D16" s="42">
        <f t="shared" si="0"/>
        <v>170</v>
      </c>
      <c r="E16" s="5">
        <v>42.5</v>
      </c>
      <c r="F16" s="5">
        <v>42.5</v>
      </c>
      <c r="G16" s="5">
        <v>42.5</v>
      </c>
      <c r="H16" s="56">
        <v>42.5</v>
      </c>
    </row>
    <row r="17" spans="1:8" ht="136.5" customHeight="1" x14ac:dyDescent="0.3">
      <c r="A17" s="54">
        <v>6</v>
      </c>
      <c r="B17" s="36" t="s">
        <v>55</v>
      </c>
      <c r="C17" s="39" t="s">
        <v>73</v>
      </c>
      <c r="D17" s="42">
        <f t="shared" si="0"/>
        <v>520</v>
      </c>
      <c r="E17" s="5">
        <v>55</v>
      </c>
      <c r="F17" s="5">
        <v>55</v>
      </c>
      <c r="G17" s="5">
        <v>55</v>
      </c>
      <c r="H17" s="56">
        <v>355</v>
      </c>
    </row>
    <row r="18" spans="1:8" ht="129" customHeight="1" x14ac:dyDescent="0.3">
      <c r="A18" s="54">
        <v>7</v>
      </c>
      <c r="B18" s="36" t="s">
        <v>57</v>
      </c>
      <c r="C18" s="39" t="s">
        <v>74</v>
      </c>
      <c r="D18" s="5">
        <f>SUM(E18:H18)</f>
        <v>865</v>
      </c>
      <c r="E18" s="5">
        <v>210</v>
      </c>
      <c r="F18" s="5">
        <v>220</v>
      </c>
      <c r="G18" s="5">
        <v>225</v>
      </c>
      <c r="H18" s="56">
        <v>210</v>
      </c>
    </row>
    <row r="19" spans="1:8" ht="181.5" customHeight="1" x14ac:dyDescent="0.3">
      <c r="A19" s="54">
        <v>8</v>
      </c>
      <c r="B19" s="36" t="s">
        <v>56</v>
      </c>
      <c r="C19" s="39" t="s">
        <v>54</v>
      </c>
      <c r="D19" s="42">
        <f t="shared" ref="D19:D25" si="1">SUM(E19,F19,G19,H19)</f>
        <v>3400</v>
      </c>
      <c r="E19" s="5">
        <v>400</v>
      </c>
      <c r="F19" s="5">
        <v>800</v>
      </c>
      <c r="G19" s="5">
        <v>1200</v>
      </c>
      <c r="H19" s="56">
        <v>1000</v>
      </c>
    </row>
    <row r="20" spans="1:8" ht="156.75" customHeight="1" x14ac:dyDescent="0.3">
      <c r="A20" s="54">
        <v>9</v>
      </c>
      <c r="B20" s="36" t="s">
        <v>6</v>
      </c>
      <c r="C20" s="39" t="s">
        <v>53</v>
      </c>
      <c r="D20" s="42">
        <f t="shared" si="1"/>
        <v>500</v>
      </c>
      <c r="E20" s="5">
        <v>125</v>
      </c>
      <c r="F20" s="5">
        <v>125</v>
      </c>
      <c r="G20" s="5">
        <v>125</v>
      </c>
      <c r="H20" s="55">
        <v>125</v>
      </c>
    </row>
    <row r="21" spans="1:8" ht="142.5" customHeight="1" x14ac:dyDescent="0.3">
      <c r="A21" s="54">
        <v>10</v>
      </c>
      <c r="B21" s="36" t="s">
        <v>58</v>
      </c>
      <c r="C21" s="39" t="s">
        <v>49</v>
      </c>
      <c r="D21" s="42">
        <v>1100</v>
      </c>
      <c r="E21" s="5">
        <v>275</v>
      </c>
      <c r="F21" s="5">
        <v>275</v>
      </c>
      <c r="G21" s="5">
        <v>275</v>
      </c>
      <c r="H21" s="55">
        <v>275</v>
      </c>
    </row>
    <row r="22" spans="1:8" ht="142.5" customHeight="1" x14ac:dyDescent="0.3">
      <c r="A22" s="54">
        <v>11</v>
      </c>
      <c r="B22" s="36" t="s">
        <v>45</v>
      </c>
      <c r="C22" s="39" t="s">
        <v>49</v>
      </c>
      <c r="D22" s="42">
        <f t="shared" si="1"/>
        <v>70</v>
      </c>
      <c r="E22" s="5">
        <v>15</v>
      </c>
      <c r="F22" s="5">
        <v>30</v>
      </c>
      <c r="G22" s="5">
        <v>15</v>
      </c>
      <c r="H22" s="55">
        <v>10</v>
      </c>
    </row>
    <row r="23" spans="1:8" ht="180.75" customHeight="1" x14ac:dyDescent="0.3">
      <c r="A23" s="54">
        <v>12</v>
      </c>
      <c r="B23" s="36" t="s">
        <v>67</v>
      </c>
      <c r="C23" s="39" t="s">
        <v>39</v>
      </c>
      <c r="D23" s="42">
        <f t="shared" si="1"/>
        <v>790</v>
      </c>
      <c r="E23" s="5">
        <v>100</v>
      </c>
      <c r="F23" s="5">
        <v>250</v>
      </c>
      <c r="G23" s="5">
        <v>250</v>
      </c>
      <c r="H23" s="55">
        <v>190</v>
      </c>
    </row>
    <row r="24" spans="1:8" ht="204" customHeight="1" x14ac:dyDescent="0.3">
      <c r="A24" s="54">
        <v>13</v>
      </c>
      <c r="B24" s="36" t="s">
        <v>59</v>
      </c>
      <c r="C24" s="39" t="s">
        <v>53</v>
      </c>
      <c r="D24" s="42">
        <f t="shared" si="1"/>
        <v>50</v>
      </c>
      <c r="E24" s="5">
        <v>5</v>
      </c>
      <c r="F24" s="5">
        <v>15</v>
      </c>
      <c r="G24" s="5">
        <v>15</v>
      </c>
      <c r="H24" s="55">
        <v>15</v>
      </c>
    </row>
    <row r="25" spans="1:8" ht="27.75" customHeight="1" x14ac:dyDescent="0.3">
      <c r="A25" s="54"/>
      <c r="B25" s="81" t="s">
        <v>8</v>
      </c>
      <c r="C25" s="7"/>
      <c r="D25" s="43">
        <f t="shared" si="1"/>
        <v>41465</v>
      </c>
      <c r="E25" s="8">
        <f>SUM(E12:E24)</f>
        <v>8727.5</v>
      </c>
      <c r="F25" s="8">
        <f>SUM(F12:F24)</f>
        <v>10862.5</v>
      </c>
      <c r="G25" s="8">
        <f>SUM(G12:G24)</f>
        <v>10902.5</v>
      </c>
      <c r="H25" s="57">
        <f>SUM(H12:H24)</f>
        <v>10972.5</v>
      </c>
    </row>
    <row r="26" spans="1:8" ht="27.75" customHeight="1" x14ac:dyDescent="0.3">
      <c r="A26" s="54"/>
      <c r="B26" s="109" t="s">
        <v>9</v>
      </c>
      <c r="C26" s="110"/>
      <c r="D26" s="110"/>
      <c r="E26" s="110"/>
      <c r="F26" s="110"/>
      <c r="G26" s="110"/>
      <c r="H26" s="53"/>
    </row>
    <row r="27" spans="1:8" ht="187.5" customHeight="1" x14ac:dyDescent="0.3">
      <c r="A27" s="54">
        <v>1</v>
      </c>
      <c r="B27" s="36" t="s">
        <v>60</v>
      </c>
      <c r="C27" s="82" t="s">
        <v>10</v>
      </c>
      <c r="D27" s="43">
        <f>SUM(E27,F27,G27,H27)</f>
        <v>2500</v>
      </c>
      <c r="E27" s="5">
        <v>625</v>
      </c>
      <c r="F27" s="5">
        <v>625</v>
      </c>
      <c r="G27" s="5">
        <v>625</v>
      </c>
      <c r="H27" s="56">
        <v>625</v>
      </c>
    </row>
    <row r="28" spans="1:8" ht="134.25" customHeight="1" x14ac:dyDescent="0.3">
      <c r="A28" s="54">
        <v>2</v>
      </c>
      <c r="B28" s="36" t="s">
        <v>82</v>
      </c>
      <c r="C28" s="82" t="s">
        <v>62</v>
      </c>
      <c r="D28" s="43">
        <f>SUM(E28,F28,G28,H28)</f>
        <v>800</v>
      </c>
      <c r="E28" s="5">
        <v>200</v>
      </c>
      <c r="F28" s="5">
        <v>200</v>
      </c>
      <c r="G28" s="5">
        <v>200</v>
      </c>
      <c r="H28" s="56">
        <v>200</v>
      </c>
    </row>
    <row r="29" spans="1:8" ht="111.75" customHeight="1" thickBot="1" x14ac:dyDescent="0.35">
      <c r="A29" s="93">
        <v>3</v>
      </c>
      <c r="B29" s="94" t="s">
        <v>44</v>
      </c>
      <c r="C29" s="95" t="s">
        <v>11</v>
      </c>
      <c r="D29" s="96">
        <f>SUM(E29,F29,G29,H29)</f>
        <v>100</v>
      </c>
      <c r="E29" s="97">
        <v>25</v>
      </c>
      <c r="F29" s="97">
        <v>25</v>
      </c>
      <c r="G29" s="97">
        <v>25</v>
      </c>
      <c r="H29" s="98">
        <v>25</v>
      </c>
    </row>
    <row r="30" spans="1:8" ht="72" customHeight="1" x14ac:dyDescent="0.3">
      <c r="A30" s="88">
        <v>4</v>
      </c>
      <c r="B30" s="89" t="s">
        <v>12</v>
      </c>
      <c r="C30" s="90"/>
      <c r="D30" s="91">
        <f>D31+D32+D33+D35</f>
        <v>7147</v>
      </c>
      <c r="E30" s="91">
        <f>E31+E32+E33+E35</f>
        <v>1075</v>
      </c>
      <c r="F30" s="91">
        <f t="shared" ref="F30:H30" si="2">F31+F32+F33+F35</f>
        <v>979</v>
      </c>
      <c r="G30" s="91">
        <f t="shared" si="2"/>
        <v>1224</v>
      </c>
      <c r="H30" s="92">
        <f t="shared" si="2"/>
        <v>3869</v>
      </c>
    </row>
    <row r="31" spans="1:8" ht="43.5" customHeight="1" x14ac:dyDescent="0.3">
      <c r="A31" s="54"/>
      <c r="B31" s="11"/>
      <c r="C31" s="12" t="s">
        <v>13</v>
      </c>
      <c r="D31" s="13">
        <f>E31+F31+G31+H31</f>
        <v>5000</v>
      </c>
      <c r="E31" s="14">
        <v>800</v>
      </c>
      <c r="F31" s="14">
        <v>700</v>
      </c>
      <c r="G31" s="14">
        <v>600</v>
      </c>
      <c r="H31" s="65">
        <v>2900</v>
      </c>
    </row>
    <row r="32" spans="1:8" ht="63" customHeight="1" x14ac:dyDescent="0.3">
      <c r="A32" s="54"/>
      <c r="B32" s="11"/>
      <c r="C32" s="12" t="s">
        <v>14</v>
      </c>
      <c r="D32" s="13">
        <f t="shared" ref="D32:D35" si="3">E32+F32+G32+H32</f>
        <v>837</v>
      </c>
      <c r="E32" s="14">
        <v>215</v>
      </c>
      <c r="F32" s="14">
        <v>199</v>
      </c>
      <c r="G32" s="14">
        <v>234</v>
      </c>
      <c r="H32" s="65">
        <v>189</v>
      </c>
    </row>
    <row r="33" spans="1:8" ht="41.25" customHeight="1" x14ac:dyDescent="0.3">
      <c r="A33" s="54"/>
      <c r="B33" s="11"/>
      <c r="C33" s="12" t="s">
        <v>15</v>
      </c>
      <c r="D33" s="13">
        <f t="shared" si="3"/>
        <v>980</v>
      </c>
      <c r="E33" s="14">
        <v>0</v>
      </c>
      <c r="F33" s="14">
        <v>0</v>
      </c>
      <c r="G33" s="14">
        <v>300</v>
      </c>
      <c r="H33" s="65">
        <v>680</v>
      </c>
    </row>
    <row r="34" spans="1:8" ht="42.75" hidden="1" customHeight="1" x14ac:dyDescent="0.3">
      <c r="A34" s="54"/>
      <c r="B34" s="11"/>
      <c r="C34" s="12"/>
      <c r="D34" s="13">
        <f t="shared" si="3"/>
        <v>0</v>
      </c>
      <c r="E34" s="14"/>
      <c r="F34" s="14"/>
      <c r="G34" s="14"/>
      <c r="H34" s="53"/>
    </row>
    <row r="35" spans="1:8" ht="42.75" customHeight="1" x14ac:dyDescent="0.3">
      <c r="A35" s="54"/>
      <c r="B35" s="11"/>
      <c r="C35" s="12" t="s">
        <v>16</v>
      </c>
      <c r="D35" s="13">
        <f t="shared" si="3"/>
        <v>330</v>
      </c>
      <c r="E35" s="14">
        <v>60</v>
      </c>
      <c r="F35" s="14">
        <v>80</v>
      </c>
      <c r="G35" s="14">
        <v>90</v>
      </c>
      <c r="H35" s="65">
        <v>100</v>
      </c>
    </row>
    <row r="36" spans="1:8" ht="39" customHeight="1" x14ac:dyDescent="0.3">
      <c r="A36" s="54">
        <v>5</v>
      </c>
      <c r="B36" s="11" t="s">
        <v>17</v>
      </c>
      <c r="C36" s="37"/>
      <c r="D36" s="10">
        <f>D39+D40+D43+D46</f>
        <v>14900</v>
      </c>
      <c r="E36" s="10">
        <f>E39+E40+E43+E46</f>
        <v>4615</v>
      </c>
      <c r="F36" s="10">
        <f t="shared" ref="F36:H36" si="4">F39+F40+F43+F46</f>
        <v>3200</v>
      </c>
      <c r="G36" s="10">
        <f t="shared" si="4"/>
        <v>2250</v>
      </c>
      <c r="H36" s="10">
        <f t="shared" si="4"/>
        <v>4835</v>
      </c>
    </row>
    <row r="37" spans="1:8" ht="42" hidden="1" customHeight="1" x14ac:dyDescent="0.3">
      <c r="A37" s="54"/>
      <c r="B37" s="36"/>
      <c r="C37" s="12"/>
      <c r="D37" s="13"/>
      <c r="E37" s="14"/>
      <c r="F37" s="14"/>
      <c r="G37" s="14"/>
      <c r="H37" s="53"/>
    </row>
    <row r="38" spans="1:8" ht="60" hidden="1" customHeight="1" x14ac:dyDescent="0.3">
      <c r="A38" s="54"/>
      <c r="B38" s="36"/>
      <c r="C38" s="12"/>
      <c r="D38" s="13"/>
      <c r="E38" s="14"/>
      <c r="F38" s="14"/>
      <c r="G38" s="14"/>
      <c r="H38" s="53"/>
    </row>
    <row r="39" spans="1:8" ht="35.450000000000003" customHeight="1" x14ac:dyDescent="0.3">
      <c r="A39" s="54"/>
      <c r="B39" s="36"/>
      <c r="C39" s="12" t="s">
        <v>18</v>
      </c>
      <c r="D39" s="13">
        <f>E39+F39+G39+H39</f>
        <v>13600</v>
      </c>
      <c r="E39" s="14">
        <v>4500</v>
      </c>
      <c r="F39" s="14">
        <v>3000</v>
      </c>
      <c r="G39" s="14">
        <v>2000</v>
      </c>
      <c r="H39" s="65">
        <v>4100</v>
      </c>
    </row>
    <row r="40" spans="1:8" ht="39" customHeight="1" x14ac:dyDescent="0.3">
      <c r="A40" s="54"/>
      <c r="B40" s="36"/>
      <c r="C40" s="12" t="s">
        <v>15</v>
      </c>
      <c r="D40" s="13">
        <f t="shared" ref="D40:D46" si="5">E40+F40+G40+H40</f>
        <v>885</v>
      </c>
      <c r="E40" s="14">
        <v>100</v>
      </c>
      <c r="F40" s="14">
        <v>150</v>
      </c>
      <c r="G40" s="14">
        <v>0</v>
      </c>
      <c r="H40" s="65">
        <v>635</v>
      </c>
    </row>
    <row r="41" spans="1:8" ht="71.45" hidden="1" customHeight="1" x14ac:dyDescent="0.3">
      <c r="A41" s="54"/>
      <c r="B41" s="36"/>
      <c r="C41" s="12"/>
      <c r="D41" s="13">
        <f t="shared" si="5"/>
        <v>0</v>
      </c>
      <c r="E41" s="14"/>
      <c r="F41" s="14"/>
      <c r="G41" s="14"/>
      <c r="H41" s="53"/>
    </row>
    <row r="42" spans="1:8" ht="71.25" hidden="1" customHeight="1" x14ac:dyDescent="0.3">
      <c r="A42" s="54"/>
      <c r="B42" s="36"/>
      <c r="C42" s="12" t="s">
        <v>14</v>
      </c>
      <c r="D42" s="13">
        <f t="shared" si="5"/>
        <v>0</v>
      </c>
      <c r="E42" s="14"/>
      <c r="F42" s="14"/>
      <c r="G42" s="14"/>
      <c r="H42" s="53"/>
    </row>
    <row r="43" spans="1:8" ht="69.75" customHeight="1" x14ac:dyDescent="0.3">
      <c r="A43" s="54"/>
      <c r="B43" s="36"/>
      <c r="C43" s="12" t="s">
        <v>23</v>
      </c>
      <c r="D43" s="13">
        <f t="shared" si="5"/>
        <v>315</v>
      </c>
      <c r="E43" s="14">
        <v>15</v>
      </c>
      <c r="F43" s="14">
        <v>50</v>
      </c>
      <c r="G43" s="14">
        <v>200</v>
      </c>
      <c r="H43" s="65">
        <v>50</v>
      </c>
    </row>
    <row r="44" spans="1:8" ht="80.25" hidden="1" customHeight="1" x14ac:dyDescent="0.3">
      <c r="A44" s="54"/>
      <c r="B44" s="50"/>
      <c r="C44" s="12"/>
      <c r="D44" s="13">
        <f t="shared" si="5"/>
        <v>0</v>
      </c>
      <c r="E44" s="10"/>
      <c r="F44" s="10"/>
      <c r="G44" s="10"/>
      <c r="H44" s="64"/>
    </row>
    <row r="45" spans="1:8" ht="71.25" hidden="1" customHeight="1" x14ac:dyDescent="0.3">
      <c r="A45" s="54"/>
      <c r="B45" s="50"/>
      <c r="C45" s="12"/>
      <c r="D45" s="13">
        <f t="shared" si="5"/>
        <v>0</v>
      </c>
      <c r="E45" s="10"/>
      <c r="F45" s="10"/>
      <c r="G45" s="10"/>
      <c r="H45" s="64"/>
    </row>
    <row r="46" spans="1:8" s="99" customFormat="1" ht="71.25" customHeight="1" x14ac:dyDescent="0.3">
      <c r="A46" s="54"/>
      <c r="B46" s="50"/>
      <c r="C46" s="12" t="s">
        <v>16</v>
      </c>
      <c r="D46" s="13">
        <f t="shared" si="5"/>
        <v>100</v>
      </c>
      <c r="E46" s="14">
        <v>0</v>
      </c>
      <c r="F46" s="14">
        <v>0</v>
      </c>
      <c r="G46" s="14">
        <v>50</v>
      </c>
      <c r="H46" s="14">
        <v>50</v>
      </c>
    </row>
    <row r="47" spans="1:8" ht="32.25" customHeight="1" x14ac:dyDescent="0.3">
      <c r="A47" s="54"/>
      <c r="B47" s="15" t="s">
        <v>20</v>
      </c>
      <c r="C47" s="37"/>
      <c r="D47" s="16">
        <f>E47+F47+G47+H47</f>
        <v>25447</v>
      </c>
      <c r="E47" s="16">
        <f>E27+E28+E29+E30+E36+E44+E45</f>
        <v>6540</v>
      </c>
      <c r="F47" s="16">
        <f>F27+F28+F29+F30+F36+F44+F45</f>
        <v>5029</v>
      </c>
      <c r="G47" s="16">
        <f>G27+G28+G29+G30+G36+G44+G45</f>
        <v>4324</v>
      </c>
      <c r="H47" s="16">
        <f>H27+H28+H29+H30+H36+H44+H45</f>
        <v>9554</v>
      </c>
    </row>
    <row r="48" spans="1:8" ht="41.25" customHeight="1" x14ac:dyDescent="0.3">
      <c r="A48" s="66"/>
      <c r="B48" s="111" t="s">
        <v>21</v>
      </c>
      <c r="C48" s="111"/>
      <c r="D48" s="111"/>
      <c r="E48" s="111"/>
      <c r="F48" s="111"/>
      <c r="G48" s="111"/>
      <c r="H48" s="53"/>
    </row>
    <row r="49" spans="1:14" ht="233.25" customHeight="1" x14ac:dyDescent="0.3">
      <c r="A49" s="54">
        <v>1</v>
      </c>
      <c r="B49" s="36" t="s">
        <v>30</v>
      </c>
      <c r="C49" s="12" t="s">
        <v>68</v>
      </c>
      <c r="D49" s="16">
        <f>E49+F49+G49+H49</f>
        <v>27600</v>
      </c>
      <c r="E49" s="16">
        <v>0</v>
      </c>
      <c r="F49" s="10">
        <v>10350</v>
      </c>
      <c r="G49" s="10">
        <v>0</v>
      </c>
      <c r="H49" s="64">
        <v>17250</v>
      </c>
    </row>
    <row r="50" spans="1:14" ht="37.5" hidden="1" customHeight="1" x14ac:dyDescent="0.3">
      <c r="A50" s="54"/>
      <c r="B50" s="17"/>
      <c r="C50" s="18"/>
      <c r="D50" s="10"/>
      <c r="E50" s="10"/>
      <c r="F50" s="10"/>
      <c r="G50" s="10"/>
      <c r="H50" s="64"/>
    </row>
    <row r="51" spans="1:14" ht="34.5" hidden="1" customHeight="1" x14ac:dyDescent="0.3">
      <c r="A51" s="67"/>
      <c r="B51" s="38"/>
      <c r="C51" s="12" t="s">
        <v>19</v>
      </c>
      <c r="D51" s="13"/>
      <c r="E51" s="13"/>
      <c r="F51" s="14"/>
      <c r="G51" s="14"/>
      <c r="H51" s="53"/>
    </row>
    <row r="52" spans="1:14" ht="55.5" hidden="1" customHeight="1" x14ac:dyDescent="0.3">
      <c r="A52" s="67"/>
      <c r="B52" s="38"/>
      <c r="C52" s="12"/>
      <c r="D52" s="13"/>
      <c r="E52" s="13"/>
      <c r="F52" s="14"/>
      <c r="G52" s="14"/>
      <c r="H52" s="65"/>
    </row>
    <row r="53" spans="1:14" ht="35.25" hidden="1" customHeight="1" x14ac:dyDescent="0.3">
      <c r="A53" s="67"/>
      <c r="B53" s="38"/>
      <c r="C53" s="12"/>
      <c r="D53" s="13"/>
      <c r="E53" s="13"/>
      <c r="F53" s="14"/>
      <c r="G53" s="14"/>
      <c r="H53" s="53"/>
    </row>
    <row r="54" spans="1:14" ht="54.75" hidden="1" customHeight="1" x14ac:dyDescent="0.3">
      <c r="A54" s="67"/>
      <c r="B54" s="38"/>
      <c r="C54" s="12"/>
      <c r="D54" s="13"/>
      <c r="E54" s="13"/>
      <c r="F54" s="14"/>
      <c r="G54" s="14"/>
      <c r="H54" s="53"/>
    </row>
    <row r="55" spans="1:14" ht="64.5" hidden="1" customHeight="1" x14ac:dyDescent="0.3">
      <c r="A55" s="67"/>
      <c r="B55" s="38"/>
      <c r="C55" s="12"/>
      <c r="D55" s="13"/>
      <c r="E55" s="14"/>
      <c r="F55" s="14"/>
      <c r="G55" s="14"/>
      <c r="H55" s="65"/>
    </row>
    <row r="56" spans="1:14" ht="57.75" hidden="1" customHeight="1" x14ac:dyDescent="0.3">
      <c r="A56" s="67"/>
      <c r="B56" s="38"/>
      <c r="C56" s="12"/>
      <c r="D56" s="13"/>
      <c r="E56" s="13"/>
      <c r="F56" s="14"/>
      <c r="G56" s="14"/>
      <c r="H56" s="65"/>
    </row>
    <row r="57" spans="1:14" ht="36.75" hidden="1" customHeight="1" x14ac:dyDescent="0.3">
      <c r="A57" s="62"/>
      <c r="B57" s="63"/>
      <c r="C57" s="58"/>
      <c r="D57" s="59"/>
      <c r="E57" s="59"/>
      <c r="F57" s="59"/>
      <c r="G57" s="60"/>
      <c r="H57" s="61"/>
    </row>
    <row r="58" spans="1:14" ht="69.75" customHeight="1" x14ac:dyDescent="0.3">
      <c r="A58" s="68">
        <v>2</v>
      </c>
      <c r="B58" s="36" t="s">
        <v>51</v>
      </c>
      <c r="C58" s="18"/>
      <c r="D58" s="16">
        <f>E58+F58+G58+H58</f>
        <v>2842.0999999999995</v>
      </c>
      <c r="E58" s="16">
        <f>E60+E61+E72</f>
        <v>859.59999999999991</v>
      </c>
      <c r="F58" s="16">
        <f>F60+F61+F72</f>
        <v>820.59999999999991</v>
      </c>
      <c r="G58" s="16">
        <f>G60+G61+G72</f>
        <v>251.60000000000002</v>
      </c>
      <c r="H58" s="16">
        <f>H60+H61+H72</f>
        <v>910.3</v>
      </c>
      <c r="I58" s="35"/>
      <c r="J58" s="35"/>
      <c r="K58" s="35"/>
      <c r="L58" s="35"/>
      <c r="M58" s="35"/>
      <c r="N58" s="35"/>
    </row>
    <row r="59" spans="1:14" ht="36" hidden="1" customHeight="1" x14ac:dyDescent="0.3">
      <c r="A59" s="67"/>
      <c r="B59" s="38"/>
      <c r="C59" s="12"/>
      <c r="D59" s="13"/>
      <c r="E59" s="14"/>
      <c r="F59" s="16"/>
      <c r="G59" s="16"/>
      <c r="H59" s="53"/>
    </row>
    <row r="60" spans="1:14" ht="93.75" hidden="1" customHeight="1" x14ac:dyDescent="0.3">
      <c r="A60" s="68"/>
      <c r="B60" s="72"/>
      <c r="C60" s="12"/>
      <c r="D60" s="13"/>
      <c r="E60" s="13"/>
      <c r="F60" s="13"/>
      <c r="G60" s="13"/>
      <c r="H60" s="69"/>
    </row>
    <row r="61" spans="1:14" ht="47.25" customHeight="1" x14ac:dyDescent="0.3">
      <c r="A61" s="54" t="s">
        <v>24</v>
      </c>
      <c r="B61" s="36" t="s">
        <v>66</v>
      </c>
      <c r="C61" s="12" t="s">
        <v>13</v>
      </c>
      <c r="D61" s="13">
        <f>E61+F61+G61+H61</f>
        <v>1250.5999999999999</v>
      </c>
      <c r="E61" s="14">
        <v>384.4</v>
      </c>
      <c r="F61" s="14">
        <v>288.7</v>
      </c>
      <c r="G61" s="14">
        <v>144.4</v>
      </c>
      <c r="H61" s="69">
        <v>433.1</v>
      </c>
      <c r="I61" s="23"/>
      <c r="J61" s="23"/>
      <c r="K61" s="23"/>
      <c r="L61" s="23"/>
      <c r="M61" s="23"/>
      <c r="N61" s="23"/>
    </row>
    <row r="62" spans="1:14" ht="42" hidden="1" customHeight="1" x14ac:dyDescent="0.3">
      <c r="A62" s="67"/>
      <c r="B62" s="70" t="s">
        <v>26</v>
      </c>
      <c r="C62" s="12" t="s">
        <v>25</v>
      </c>
      <c r="D62" s="13">
        <f t="shared" ref="D62:D72" si="6">E62+F62+G62+H62</f>
        <v>0</v>
      </c>
      <c r="E62" s="14"/>
      <c r="F62" s="13"/>
      <c r="G62" s="13"/>
      <c r="H62" s="53"/>
    </row>
    <row r="63" spans="1:14" ht="45.75" hidden="1" customHeight="1" x14ac:dyDescent="0.3">
      <c r="A63" s="67"/>
      <c r="B63" s="38"/>
      <c r="C63" s="12" t="s">
        <v>25</v>
      </c>
      <c r="D63" s="13">
        <f t="shared" si="6"/>
        <v>0</v>
      </c>
      <c r="E63" s="14"/>
      <c r="F63" s="13"/>
      <c r="G63" s="13"/>
      <c r="H63" s="53"/>
    </row>
    <row r="64" spans="1:14" ht="89.25" hidden="1" customHeight="1" x14ac:dyDescent="0.3">
      <c r="A64" s="54" t="s">
        <v>27</v>
      </c>
      <c r="B64" s="36" t="s">
        <v>33</v>
      </c>
      <c r="C64" s="12" t="s">
        <v>25</v>
      </c>
      <c r="D64" s="13">
        <f t="shared" si="6"/>
        <v>0</v>
      </c>
      <c r="E64" s="14"/>
      <c r="F64" s="13"/>
      <c r="G64" s="13"/>
      <c r="H64" s="53"/>
    </row>
    <row r="65" spans="1:8" ht="81.75" hidden="1" customHeight="1" x14ac:dyDescent="0.3">
      <c r="A65" s="54"/>
      <c r="B65" s="36"/>
      <c r="C65" s="12" t="s">
        <v>25</v>
      </c>
      <c r="D65" s="13">
        <f t="shared" si="6"/>
        <v>0</v>
      </c>
      <c r="E65" s="14"/>
      <c r="F65" s="13"/>
      <c r="G65" s="13"/>
      <c r="H65" s="53"/>
    </row>
    <row r="66" spans="1:8" ht="56.25" hidden="1" customHeight="1" x14ac:dyDescent="0.3">
      <c r="A66" s="67"/>
      <c r="B66" s="38"/>
      <c r="C66" s="12" t="s">
        <v>25</v>
      </c>
      <c r="D66" s="13">
        <f t="shared" si="6"/>
        <v>0</v>
      </c>
      <c r="E66" s="14"/>
      <c r="F66" s="13"/>
      <c r="G66" s="13"/>
      <c r="H66" s="53"/>
    </row>
    <row r="67" spans="1:8" ht="42" hidden="1" customHeight="1" x14ac:dyDescent="0.3">
      <c r="A67" s="67"/>
      <c r="B67" s="38"/>
      <c r="C67" s="12" t="s">
        <v>25</v>
      </c>
      <c r="D67" s="13">
        <f t="shared" si="6"/>
        <v>0</v>
      </c>
      <c r="E67" s="14"/>
      <c r="F67" s="13"/>
      <c r="G67" s="13"/>
      <c r="H67" s="53"/>
    </row>
    <row r="68" spans="1:8" ht="101.25" hidden="1" customHeight="1" x14ac:dyDescent="0.3">
      <c r="A68" s="54"/>
      <c r="B68" s="36"/>
      <c r="C68" s="12" t="s">
        <v>25</v>
      </c>
      <c r="D68" s="13">
        <f t="shared" si="6"/>
        <v>0</v>
      </c>
      <c r="E68" s="10"/>
      <c r="F68" s="13"/>
      <c r="G68" s="13"/>
      <c r="H68" s="53"/>
    </row>
    <row r="69" spans="1:8" ht="117.75" hidden="1" customHeight="1" x14ac:dyDescent="0.3">
      <c r="A69" s="54"/>
      <c r="B69" s="36"/>
      <c r="C69" s="12" t="s">
        <v>25</v>
      </c>
      <c r="D69" s="13">
        <f t="shared" si="6"/>
        <v>0</v>
      </c>
      <c r="E69" s="16"/>
      <c r="F69" s="13"/>
      <c r="G69" s="13"/>
      <c r="H69" s="53"/>
    </row>
    <row r="70" spans="1:8" ht="72" hidden="1" customHeight="1" x14ac:dyDescent="0.3">
      <c r="A70" s="54"/>
      <c r="B70" s="36"/>
      <c r="C70" s="12" t="s">
        <v>25</v>
      </c>
      <c r="D70" s="13">
        <f t="shared" si="6"/>
        <v>0</v>
      </c>
      <c r="E70" s="13"/>
      <c r="F70" s="13"/>
      <c r="G70" s="13"/>
      <c r="H70" s="53"/>
    </row>
    <row r="71" spans="1:8" ht="55.5" hidden="1" customHeight="1" x14ac:dyDescent="0.3">
      <c r="A71" s="54"/>
      <c r="B71" s="36"/>
      <c r="C71" s="12" t="s">
        <v>25</v>
      </c>
      <c r="D71" s="13">
        <f t="shared" si="6"/>
        <v>0</v>
      </c>
      <c r="E71" s="13"/>
      <c r="F71" s="13"/>
      <c r="G71" s="13"/>
      <c r="H71" s="53"/>
    </row>
    <row r="72" spans="1:8" ht="196.5" customHeight="1" x14ac:dyDescent="0.3">
      <c r="A72" s="54" t="s">
        <v>27</v>
      </c>
      <c r="B72" s="71" t="s">
        <v>50</v>
      </c>
      <c r="C72" s="12" t="s">
        <v>13</v>
      </c>
      <c r="D72" s="13">
        <f t="shared" si="6"/>
        <v>1591.5</v>
      </c>
      <c r="E72" s="13">
        <v>475.2</v>
      </c>
      <c r="F72" s="13">
        <v>531.9</v>
      </c>
      <c r="G72" s="13">
        <v>107.2</v>
      </c>
      <c r="H72" s="69">
        <v>477.2</v>
      </c>
    </row>
    <row r="73" spans="1:8" ht="90" hidden="1" customHeight="1" x14ac:dyDescent="0.3">
      <c r="A73" s="54"/>
      <c r="B73" s="72"/>
      <c r="C73" s="12"/>
      <c r="D73" s="13"/>
      <c r="E73" s="13"/>
      <c r="F73" s="13"/>
      <c r="G73" s="13"/>
      <c r="H73" s="108"/>
    </row>
    <row r="74" spans="1:8" ht="98.25" customHeight="1" x14ac:dyDescent="0.3">
      <c r="A74" s="54">
        <v>3</v>
      </c>
      <c r="B74" s="36" t="s">
        <v>28</v>
      </c>
      <c r="C74" s="12" t="s">
        <v>13</v>
      </c>
      <c r="D74" s="10">
        <f>D78+D79</f>
        <v>6020</v>
      </c>
      <c r="E74" s="10">
        <f>E78+E79</f>
        <v>1770</v>
      </c>
      <c r="F74" s="10">
        <f t="shared" ref="F74:H74" si="7">F78+F79</f>
        <v>1205</v>
      </c>
      <c r="G74" s="100">
        <f t="shared" si="7"/>
        <v>700</v>
      </c>
      <c r="H74" s="10">
        <f t="shared" si="7"/>
        <v>2345</v>
      </c>
    </row>
    <row r="75" spans="1:8" ht="58.7" hidden="1" customHeight="1" x14ac:dyDescent="0.3">
      <c r="A75" s="54"/>
      <c r="B75" s="36"/>
      <c r="C75" s="73"/>
      <c r="D75" s="13"/>
      <c r="E75" s="13"/>
      <c r="F75" s="10"/>
      <c r="G75" s="100"/>
      <c r="H75" s="34"/>
    </row>
    <row r="76" spans="1:8" ht="49.7" hidden="1" customHeight="1" x14ac:dyDescent="0.3">
      <c r="A76" s="54"/>
      <c r="B76" s="36"/>
      <c r="C76" s="37"/>
      <c r="D76" s="13"/>
      <c r="E76" s="13"/>
      <c r="F76" s="10"/>
      <c r="G76" s="100"/>
      <c r="H76" s="34"/>
    </row>
    <row r="77" spans="1:8" ht="1.5" hidden="1" customHeight="1" x14ac:dyDescent="0.3">
      <c r="A77" s="54"/>
      <c r="B77" s="36"/>
      <c r="C77" s="37"/>
      <c r="D77" s="13"/>
      <c r="E77" s="13"/>
      <c r="F77" s="10"/>
      <c r="G77" s="100"/>
      <c r="H77" s="34"/>
    </row>
    <row r="78" spans="1:8" ht="54.75" customHeight="1" x14ac:dyDescent="0.3">
      <c r="A78" s="54"/>
      <c r="B78" s="36"/>
      <c r="C78" s="37" t="s">
        <v>46</v>
      </c>
      <c r="D78" s="13">
        <f>E78+F78+G78+H78</f>
        <v>620</v>
      </c>
      <c r="E78" s="13">
        <v>70</v>
      </c>
      <c r="F78" s="14">
        <v>105</v>
      </c>
      <c r="G78" s="101">
        <v>0</v>
      </c>
      <c r="H78" s="14">
        <v>445</v>
      </c>
    </row>
    <row r="79" spans="1:8" ht="66.75" customHeight="1" x14ac:dyDescent="0.3">
      <c r="A79" s="54"/>
      <c r="B79" s="36"/>
      <c r="C79" s="37" t="s">
        <v>13</v>
      </c>
      <c r="D79" s="13">
        <f>E79+F79+G79+H79</f>
        <v>5400</v>
      </c>
      <c r="E79" s="13">
        <v>1700</v>
      </c>
      <c r="F79" s="14">
        <v>1100</v>
      </c>
      <c r="G79" s="101">
        <v>700</v>
      </c>
      <c r="H79" s="14">
        <v>1900</v>
      </c>
    </row>
    <row r="80" spans="1:8" ht="64.5" hidden="1" customHeight="1" x14ac:dyDescent="0.3">
      <c r="A80" s="54">
        <v>4</v>
      </c>
      <c r="B80" s="36" t="s">
        <v>29</v>
      </c>
      <c r="C80" s="34"/>
      <c r="D80" s="10"/>
      <c r="E80" s="10"/>
      <c r="F80" s="10"/>
      <c r="G80" s="100"/>
      <c r="H80" s="10"/>
    </row>
    <row r="81" spans="1:9" ht="39.75" hidden="1" customHeight="1" x14ac:dyDescent="0.3">
      <c r="A81" s="54"/>
      <c r="B81" s="36"/>
      <c r="C81" s="74"/>
      <c r="D81" s="13"/>
      <c r="E81" s="75"/>
      <c r="F81" s="75"/>
      <c r="G81" s="106"/>
      <c r="H81" s="34"/>
    </row>
    <row r="82" spans="1:9" ht="41.25" hidden="1" customHeight="1" x14ac:dyDescent="0.3">
      <c r="A82" s="54"/>
      <c r="B82" s="36"/>
      <c r="C82" s="76"/>
      <c r="D82" s="13"/>
      <c r="E82" s="14"/>
      <c r="F82" s="14"/>
      <c r="G82" s="101"/>
      <c r="H82" s="34"/>
    </row>
    <row r="83" spans="1:9" ht="61.5" hidden="1" customHeight="1" x14ac:dyDescent="0.3">
      <c r="A83" s="54"/>
      <c r="B83" s="36"/>
      <c r="C83" s="37"/>
      <c r="D83" s="13"/>
      <c r="E83" s="13"/>
      <c r="F83" s="14"/>
      <c r="G83" s="101"/>
      <c r="H83" s="34"/>
    </row>
    <row r="84" spans="1:9" ht="55.5" hidden="1" customHeight="1" x14ac:dyDescent="0.3">
      <c r="A84" s="54"/>
      <c r="B84" s="36"/>
      <c r="C84" s="12" t="s">
        <v>15</v>
      </c>
      <c r="D84" s="13"/>
      <c r="E84" s="13"/>
      <c r="F84" s="14"/>
      <c r="G84" s="101"/>
      <c r="H84" s="34"/>
    </row>
    <row r="85" spans="1:9" ht="60.75" hidden="1" customHeight="1" x14ac:dyDescent="0.3">
      <c r="A85" s="54"/>
      <c r="B85" s="36"/>
      <c r="C85" s="12"/>
      <c r="D85" s="13"/>
      <c r="E85" s="13"/>
      <c r="F85" s="14"/>
      <c r="G85" s="101"/>
      <c r="H85" s="34"/>
    </row>
    <row r="86" spans="1:9" ht="61.5" hidden="1" customHeight="1" x14ac:dyDescent="0.3">
      <c r="A86" s="54"/>
      <c r="B86" s="36"/>
      <c r="C86" s="73"/>
      <c r="D86" s="13"/>
      <c r="E86" s="13"/>
      <c r="F86" s="14"/>
      <c r="G86" s="101"/>
      <c r="H86" s="34"/>
    </row>
    <row r="87" spans="1:9" ht="3" hidden="1" customHeight="1" x14ac:dyDescent="0.3">
      <c r="A87" s="54"/>
      <c r="B87" s="36"/>
      <c r="C87" s="12" t="s">
        <v>23</v>
      </c>
      <c r="D87" s="13"/>
      <c r="E87" s="13"/>
      <c r="F87" s="14"/>
      <c r="G87" s="101"/>
      <c r="H87" s="34"/>
    </row>
    <row r="88" spans="1:9" ht="42" customHeight="1" x14ac:dyDescent="0.3">
      <c r="A88" s="54">
        <v>4</v>
      </c>
      <c r="B88" s="17" t="s">
        <v>22</v>
      </c>
      <c r="C88" s="18"/>
      <c r="D88" s="10">
        <f>F88+G88+H88+E88</f>
        <v>1020</v>
      </c>
      <c r="E88" s="10">
        <f>E89+E90+E91</f>
        <v>229</v>
      </c>
      <c r="F88" s="10">
        <f t="shared" ref="F88:H88" si="8">F89+F90+F91</f>
        <v>223</v>
      </c>
      <c r="G88" s="100">
        <f t="shared" si="8"/>
        <v>212</v>
      </c>
      <c r="H88" s="10">
        <f t="shared" si="8"/>
        <v>356</v>
      </c>
    </row>
    <row r="89" spans="1:9" ht="42" customHeight="1" x14ac:dyDescent="0.3">
      <c r="A89" s="54"/>
      <c r="B89" s="38"/>
      <c r="C89" s="12" t="s">
        <v>15</v>
      </c>
      <c r="D89" s="13">
        <f>E89+F89+G89+H89</f>
        <v>500</v>
      </c>
      <c r="E89" s="13">
        <v>125</v>
      </c>
      <c r="F89" s="14">
        <v>125</v>
      </c>
      <c r="G89" s="101">
        <v>125</v>
      </c>
      <c r="H89" s="14">
        <v>125</v>
      </c>
    </row>
    <row r="90" spans="1:9" ht="58.5" customHeight="1" x14ac:dyDescent="0.3">
      <c r="A90" s="54"/>
      <c r="B90" s="36"/>
      <c r="C90" s="12" t="s">
        <v>23</v>
      </c>
      <c r="D90" s="13">
        <f t="shared" ref="D90:D91" si="9">E90+F90+G90+H90</f>
        <v>500</v>
      </c>
      <c r="E90" s="14">
        <v>104</v>
      </c>
      <c r="F90" s="14">
        <v>98</v>
      </c>
      <c r="G90" s="101">
        <v>87</v>
      </c>
      <c r="H90" s="14">
        <v>211</v>
      </c>
    </row>
    <row r="91" spans="1:9" ht="38.25" customHeight="1" x14ac:dyDescent="0.3">
      <c r="A91" s="54"/>
      <c r="B91" s="36"/>
      <c r="C91" s="12" t="s">
        <v>16</v>
      </c>
      <c r="D91" s="13">
        <f t="shared" si="9"/>
        <v>20</v>
      </c>
      <c r="E91" s="13">
        <v>0</v>
      </c>
      <c r="F91" s="14">
        <v>0</v>
      </c>
      <c r="G91" s="101">
        <v>0</v>
      </c>
      <c r="H91" s="14">
        <v>20</v>
      </c>
    </row>
    <row r="92" spans="1:9" ht="47.25" customHeight="1" thickBot="1" x14ac:dyDescent="0.35">
      <c r="A92" s="77"/>
      <c r="B92" s="78" t="s">
        <v>31</v>
      </c>
      <c r="C92" s="79"/>
      <c r="D92" s="80">
        <f>D49+D58+D74+D88</f>
        <v>37482.1</v>
      </c>
      <c r="E92" s="80">
        <f t="shared" ref="E92:H92" si="10">E49+E58+E74+E88</f>
        <v>2858.6</v>
      </c>
      <c r="F92" s="80">
        <f t="shared" si="10"/>
        <v>12598.6</v>
      </c>
      <c r="G92" s="107">
        <f t="shared" si="10"/>
        <v>1163.5999999999999</v>
      </c>
      <c r="H92" s="16">
        <f t="shared" si="10"/>
        <v>20861.3</v>
      </c>
      <c r="I92" s="33"/>
    </row>
    <row r="93" spans="1:9" ht="47.25" hidden="1" customHeight="1" x14ac:dyDescent="0.3">
      <c r="A93" s="19"/>
      <c r="B93" s="112"/>
      <c r="C93" s="112"/>
      <c r="D93" s="112"/>
      <c r="E93" s="112"/>
      <c r="F93" s="112"/>
      <c r="G93" s="112"/>
    </row>
    <row r="94" spans="1:9" ht="112.7" hidden="1" customHeight="1" x14ac:dyDescent="0.3">
      <c r="A94" s="20"/>
      <c r="B94" s="21"/>
      <c r="C94" s="22"/>
      <c r="D94" s="44"/>
      <c r="E94" s="23"/>
      <c r="F94" s="23"/>
      <c r="G94" s="23"/>
    </row>
    <row r="95" spans="1:9" ht="115.5" hidden="1" customHeight="1" x14ac:dyDescent="0.3">
      <c r="A95" s="20"/>
      <c r="B95" s="21"/>
      <c r="C95" s="22"/>
      <c r="D95" s="44"/>
      <c r="E95" s="23"/>
      <c r="F95" s="23"/>
      <c r="G95" s="23"/>
    </row>
    <row r="96" spans="1:9" ht="113.25" hidden="1" customHeight="1" x14ac:dyDescent="0.3">
      <c r="A96" s="20"/>
      <c r="B96" s="21"/>
      <c r="C96" s="24"/>
      <c r="D96" s="45"/>
      <c r="E96" s="25"/>
      <c r="F96" s="25"/>
      <c r="G96" s="25"/>
    </row>
    <row r="97" spans="1:7" ht="115.5" hidden="1" customHeight="1" x14ac:dyDescent="0.3">
      <c r="A97" s="20"/>
      <c r="B97" s="21"/>
      <c r="C97" s="24"/>
      <c r="D97" s="45"/>
      <c r="E97" s="25"/>
      <c r="F97" s="25"/>
      <c r="G97" s="25"/>
    </row>
    <row r="98" spans="1:7" ht="115.5" hidden="1" customHeight="1" x14ac:dyDescent="0.3">
      <c r="A98" s="20"/>
      <c r="B98" s="21"/>
      <c r="C98" s="24"/>
      <c r="D98" s="45"/>
      <c r="E98" s="25"/>
      <c r="F98" s="25"/>
      <c r="G98" s="25"/>
    </row>
    <row r="99" spans="1:7" ht="250.5" hidden="1" customHeight="1" x14ac:dyDescent="0.3">
      <c r="A99" s="20"/>
      <c r="B99" s="21"/>
      <c r="C99" s="24"/>
      <c r="D99" s="45"/>
      <c r="E99" s="25"/>
      <c r="F99" s="25"/>
      <c r="G99" s="25"/>
    </row>
    <row r="100" spans="1:7" ht="73.5" hidden="1" customHeight="1" x14ac:dyDescent="0.3">
      <c r="A100" s="20"/>
      <c r="B100" s="21"/>
      <c r="C100" s="24"/>
      <c r="D100" s="45"/>
      <c r="E100" s="25"/>
      <c r="F100" s="25"/>
      <c r="G100" s="25"/>
    </row>
    <row r="101" spans="1:7" ht="154.5" hidden="1" customHeight="1" x14ac:dyDescent="0.3">
      <c r="A101" s="20"/>
      <c r="B101" s="21"/>
      <c r="C101" s="24"/>
      <c r="D101" s="45"/>
      <c r="E101" s="25"/>
      <c r="F101" s="25"/>
      <c r="G101" s="25"/>
    </row>
    <row r="102" spans="1:7" ht="134.44999999999999" hidden="1" customHeight="1" x14ac:dyDescent="0.3">
      <c r="A102" s="20"/>
      <c r="B102" s="21"/>
      <c r="C102" s="24"/>
      <c r="D102" s="45"/>
      <c r="E102" s="25"/>
      <c r="F102" s="25"/>
      <c r="G102" s="25"/>
    </row>
    <row r="103" spans="1:7" ht="97.5" hidden="1" customHeight="1" x14ac:dyDescent="0.3">
      <c r="A103" s="20"/>
      <c r="B103" s="21"/>
      <c r="C103" s="24"/>
      <c r="D103" s="46"/>
      <c r="E103" s="19"/>
      <c r="F103" s="19"/>
      <c r="G103" s="19"/>
    </row>
    <row r="104" spans="1:7" ht="129" hidden="1" customHeight="1" x14ac:dyDescent="0.3">
      <c r="A104" s="9"/>
      <c r="B104" s="26"/>
      <c r="C104" s="27"/>
      <c r="D104" s="47"/>
      <c r="E104" s="28"/>
      <c r="F104" s="28"/>
      <c r="G104" s="28"/>
    </row>
    <row r="105" spans="1:7" ht="141" hidden="1" customHeight="1" x14ac:dyDescent="0.3">
      <c r="A105" s="4"/>
      <c r="B105" s="26"/>
      <c r="C105" s="29"/>
      <c r="D105" s="48"/>
      <c r="E105" s="18"/>
      <c r="F105" s="18"/>
      <c r="G105" s="18"/>
    </row>
    <row r="106" spans="1:7" ht="29.25" customHeight="1" x14ac:dyDescent="0.3">
      <c r="A106" s="30"/>
      <c r="B106" s="30"/>
      <c r="C106" s="1"/>
      <c r="D106" s="49"/>
      <c r="E106" s="31"/>
      <c r="F106" s="32"/>
      <c r="G106" s="32"/>
    </row>
    <row r="107" spans="1:7" ht="22.5" customHeight="1" x14ac:dyDescent="0.3">
      <c r="A107" s="30"/>
      <c r="B107" s="116" t="s">
        <v>80</v>
      </c>
      <c r="C107" s="116"/>
      <c r="D107" s="116"/>
      <c r="E107" s="116"/>
      <c r="F107" s="116"/>
      <c r="G107" s="116"/>
    </row>
    <row r="108" spans="1:7" ht="36" customHeight="1" x14ac:dyDescent="0.3">
      <c r="B108" s="113" t="s">
        <v>81</v>
      </c>
      <c r="C108" s="114"/>
      <c r="D108" s="114"/>
      <c r="E108" s="114"/>
      <c r="F108" s="114"/>
      <c r="G108" s="114"/>
    </row>
    <row r="109" spans="1:7" x14ac:dyDescent="0.3">
      <c r="B109" s="2" t="s">
        <v>32</v>
      </c>
    </row>
    <row r="112" spans="1:7" x14ac:dyDescent="0.3">
      <c r="E112" s="33"/>
    </row>
  </sheetData>
  <mergeCells count="14">
    <mergeCell ref="F2:G2"/>
    <mergeCell ref="F3:G3"/>
    <mergeCell ref="A5:G5"/>
    <mergeCell ref="A7:A9"/>
    <mergeCell ref="B7:B9"/>
    <mergeCell ref="C7:C9"/>
    <mergeCell ref="D7:D9"/>
    <mergeCell ref="E7:H8"/>
    <mergeCell ref="B26:G26"/>
    <mergeCell ref="B48:G48"/>
    <mergeCell ref="B93:G93"/>
    <mergeCell ref="B108:G108"/>
    <mergeCell ref="B11:G11"/>
    <mergeCell ref="B107:G107"/>
  </mergeCells>
  <pageMargins left="0.59055118110236227" right="0.19685039370078741" top="0.43307086614173229" bottom="0.15748031496062992" header="0.23622047244094491" footer="0.27559055118110237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2"/>
  <sheetViews>
    <sheetView zoomScale="75" zoomScaleNormal="70" zoomScaleSheetLayoutView="75" workbookViewId="0">
      <selection activeCell="P91" sqref="P91"/>
    </sheetView>
  </sheetViews>
  <sheetFormatPr defaultColWidth="8.85546875" defaultRowHeight="18.75" x14ac:dyDescent="0.3"/>
  <cols>
    <col min="1" max="1" width="6.140625" style="1" customWidth="1"/>
    <col min="2" max="2" width="43.28515625" style="83" customWidth="1"/>
    <col min="3" max="3" width="38.28515625" style="83" customWidth="1"/>
    <col min="4" max="4" width="21.85546875" style="83" customWidth="1"/>
    <col min="5" max="7" width="18.5703125" style="40" customWidth="1"/>
    <col min="8" max="8" width="19.140625" style="83" hidden="1" customWidth="1"/>
    <col min="9" max="9" width="18.5703125" style="83" hidden="1" customWidth="1"/>
    <col min="10" max="10" width="17.85546875" style="83" hidden="1" customWidth="1"/>
    <col min="11" max="11" width="17.42578125" style="83" hidden="1" customWidth="1"/>
    <col min="12" max="12" width="25.140625" style="83" customWidth="1"/>
    <col min="13" max="16384" width="8.85546875" style="83"/>
  </cols>
  <sheetData>
    <row r="2" spans="1:12" ht="24.75" customHeight="1" x14ac:dyDescent="0.3">
      <c r="I2" s="117" t="s">
        <v>0</v>
      </c>
      <c r="J2" s="117"/>
    </row>
    <row r="3" spans="1:12" ht="27" customHeight="1" x14ac:dyDescent="0.3">
      <c r="I3" s="118" t="s">
        <v>69</v>
      </c>
      <c r="J3" s="118"/>
    </row>
    <row r="5" spans="1:12" ht="48" customHeight="1" x14ac:dyDescent="0.3">
      <c r="A5" s="119" t="s">
        <v>70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2" ht="19.5" thickBot="1" x14ac:dyDescent="0.35">
      <c r="J6" s="83" t="s">
        <v>52</v>
      </c>
    </row>
    <row r="7" spans="1:12" ht="27.6" customHeight="1" x14ac:dyDescent="0.3">
      <c r="A7" s="120"/>
      <c r="B7" s="123" t="s">
        <v>1</v>
      </c>
      <c r="C7" s="123" t="s">
        <v>2</v>
      </c>
      <c r="D7" s="133" t="s">
        <v>76</v>
      </c>
      <c r="E7" s="126" t="s">
        <v>71</v>
      </c>
      <c r="F7" s="136" t="s">
        <v>77</v>
      </c>
      <c r="G7" s="136" t="s">
        <v>78</v>
      </c>
      <c r="H7" s="123" t="s">
        <v>34</v>
      </c>
      <c r="I7" s="129"/>
      <c r="J7" s="129"/>
      <c r="K7" s="130"/>
    </row>
    <row r="8" spans="1:12" ht="13.5" customHeight="1" x14ac:dyDescent="0.3">
      <c r="A8" s="121"/>
      <c r="B8" s="124"/>
      <c r="C8" s="124"/>
      <c r="D8" s="134"/>
      <c r="E8" s="127"/>
      <c r="F8" s="134"/>
      <c r="G8" s="134"/>
      <c r="H8" s="125"/>
      <c r="I8" s="131"/>
      <c r="J8" s="131"/>
      <c r="K8" s="132"/>
    </row>
    <row r="9" spans="1:12" ht="40.5" customHeight="1" x14ac:dyDescent="0.3">
      <c r="A9" s="122"/>
      <c r="B9" s="125"/>
      <c r="C9" s="125"/>
      <c r="D9" s="135"/>
      <c r="E9" s="128"/>
      <c r="F9" s="135"/>
      <c r="G9" s="135"/>
      <c r="H9" s="84" t="s">
        <v>35</v>
      </c>
      <c r="I9" s="84" t="s">
        <v>36</v>
      </c>
      <c r="J9" s="84" t="s">
        <v>37</v>
      </c>
      <c r="K9" s="51" t="s">
        <v>38</v>
      </c>
    </row>
    <row r="10" spans="1:12" x14ac:dyDescent="0.3">
      <c r="A10" s="52" t="s">
        <v>3</v>
      </c>
      <c r="B10" s="3">
        <v>1</v>
      </c>
      <c r="C10" s="3">
        <v>2</v>
      </c>
      <c r="D10" s="3"/>
      <c r="E10" s="41">
        <v>3</v>
      </c>
      <c r="F10" s="41"/>
      <c r="G10" s="41"/>
      <c r="H10" s="3">
        <v>4</v>
      </c>
      <c r="I10" s="3">
        <v>5</v>
      </c>
      <c r="J10" s="3">
        <v>6</v>
      </c>
      <c r="K10" s="53">
        <v>7</v>
      </c>
    </row>
    <row r="11" spans="1:12" ht="20.25" x14ac:dyDescent="0.3">
      <c r="A11" s="52"/>
      <c r="B11" s="115" t="s">
        <v>4</v>
      </c>
      <c r="C11" s="115"/>
      <c r="D11" s="115"/>
      <c r="E11" s="115"/>
      <c r="F11" s="115"/>
      <c r="G11" s="115"/>
      <c r="H11" s="115"/>
      <c r="I11" s="115"/>
      <c r="J11" s="115"/>
      <c r="K11" s="53"/>
    </row>
    <row r="12" spans="1:12" ht="142.5" customHeight="1" x14ac:dyDescent="0.3">
      <c r="A12" s="54">
        <v>1</v>
      </c>
      <c r="B12" s="36" t="s">
        <v>72</v>
      </c>
      <c r="C12" s="39" t="s">
        <v>43</v>
      </c>
      <c r="D12" s="39">
        <v>19503.8</v>
      </c>
      <c r="E12" s="42">
        <v>12600</v>
      </c>
      <c r="F12" s="42">
        <f>E12-D12</f>
        <v>-6903.7999999999993</v>
      </c>
      <c r="G12" s="42">
        <f>E12/D12*100</f>
        <v>64.602795352700497</v>
      </c>
      <c r="H12" s="5"/>
      <c r="I12" s="5"/>
      <c r="J12" s="5"/>
      <c r="K12" s="55"/>
      <c r="L12" s="6"/>
    </row>
    <row r="13" spans="1:12" ht="84" customHeight="1" x14ac:dyDescent="0.3">
      <c r="A13" s="54">
        <v>2</v>
      </c>
      <c r="B13" s="36" t="s">
        <v>7</v>
      </c>
      <c r="C13" s="39" t="s">
        <v>43</v>
      </c>
      <c r="D13" s="39">
        <v>2850.4</v>
      </c>
      <c r="E13" s="42">
        <v>1800</v>
      </c>
      <c r="F13" s="42">
        <f t="shared" ref="F13:F25" si="0">E13-D13</f>
        <v>-1050.4000000000001</v>
      </c>
      <c r="G13" s="42">
        <f t="shared" ref="G13:G49" si="1">E13/D13*100</f>
        <v>63.149031714847034</v>
      </c>
      <c r="H13" s="5"/>
      <c r="I13" s="5"/>
      <c r="J13" s="5"/>
      <c r="K13" s="55"/>
      <c r="L13" s="6"/>
    </row>
    <row r="14" spans="1:12" ht="136.5" customHeight="1" x14ac:dyDescent="0.3">
      <c r="A14" s="54">
        <v>3</v>
      </c>
      <c r="B14" s="36" t="s">
        <v>64</v>
      </c>
      <c r="C14" s="39" t="s">
        <v>75</v>
      </c>
      <c r="D14" s="39">
        <v>2413.9</v>
      </c>
      <c r="E14" s="42">
        <v>2100</v>
      </c>
      <c r="F14" s="42">
        <f t="shared" si="0"/>
        <v>-313.90000000000009</v>
      </c>
      <c r="G14" s="42">
        <f t="shared" si="1"/>
        <v>86.996147313476115</v>
      </c>
      <c r="H14" s="5"/>
      <c r="I14" s="5"/>
      <c r="J14" s="5"/>
      <c r="K14" s="55"/>
      <c r="L14" s="6"/>
    </row>
    <row r="15" spans="1:12" ht="166.5" customHeight="1" x14ac:dyDescent="0.3">
      <c r="A15" s="54">
        <v>4</v>
      </c>
      <c r="B15" s="36" t="s">
        <v>63</v>
      </c>
      <c r="C15" s="39" t="s">
        <v>41</v>
      </c>
      <c r="D15" s="39">
        <v>4200</v>
      </c>
      <c r="E15" s="42">
        <f t="shared" ref="E15:E17" si="2">SUM(H15,I15,J15,K15)</f>
        <v>7500</v>
      </c>
      <c r="F15" s="42">
        <f t="shared" si="0"/>
        <v>3300</v>
      </c>
      <c r="G15" s="42">
        <f t="shared" si="1"/>
        <v>178.57142857142858</v>
      </c>
      <c r="H15" s="5">
        <v>1500</v>
      </c>
      <c r="I15" s="5">
        <v>2000</v>
      </c>
      <c r="J15" s="5">
        <v>2000</v>
      </c>
      <c r="K15" s="56">
        <v>2000</v>
      </c>
    </row>
    <row r="16" spans="1:12" ht="168" customHeight="1" x14ac:dyDescent="0.3">
      <c r="A16" s="54">
        <v>5</v>
      </c>
      <c r="B16" s="36" t="s">
        <v>5</v>
      </c>
      <c r="C16" s="39" t="s">
        <v>42</v>
      </c>
      <c r="D16" s="39">
        <v>1135.5999999999999</v>
      </c>
      <c r="E16" s="42">
        <f t="shared" si="2"/>
        <v>170</v>
      </c>
      <c r="F16" s="42">
        <f t="shared" si="0"/>
        <v>-965.59999999999991</v>
      </c>
      <c r="G16" s="42">
        <f t="shared" si="1"/>
        <v>14.970059880239523</v>
      </c>
      <c r="H16" s="5">
        <v>42.5</v>
      </c>
      <c r="I16" s="5">
        <v>42.5</v>
      </c>
      <c r="J16" s="5">
        <v>42.5</v>
      </c>
      <c r="K16" s="56">
        <v>42.5</v>
      </c>
    </row>
    <row r="17" spans="1:11" ht="136.5" customHeight="1" x14ac:dyDescent="0.3">
      <c r="A17" s="54">
        <v>6</v>
      </c>
      <c r="B17" s="36" t="s">
        <v>55</v>
      </c>
      <c r="C17" s="39" t="s">
        <v>73</v>
      </c>
      <c r="D17" s="39">
        <v>253.5</v>
      </c>
      <c r="E17" s="42">
        <f t="shared" si="2"/>
        <v>520</v>
      </c>
      <c r="F17" s="42">
        <f t="shared" si="0"/>
        <v>266.5</v>
      </c>
      <c r="G17" s="42">
        <f t="shared" si="1"/>
        <v>205.12820512820511</v>
      </c>
      <c r="H17" s="5">
        <v>55</v>
      </c>
      <c r="I17" s="5">
        <v>55</v>
      </c>
      <c r="J17" s="5">
        <v>55</v>
      </c>
      <c r="K17" s="56">
        <v>355</v>
      </c>
    </row>
    <row r="18" spans="1:11" ht="129" customHeight="1" x14ac:dyDescent="0.3">
      <c r="A18" s="54">
        <v>7</v>
      </c>
      <c r="B18" s="36" t="s">
        <v>57</v>
      </c>
      <c r="C18" s="39" t="s">
        <v>74</v>
      </c>
      <c r="D18" s="39">
        <v>1000</v>
      </c>
      <c r="E18" s="5">
        <f>SUM(H18:K18)</f>
        <v>865</v>
      </c>
      <c r="F18" s="42">
        <f t="shared" si="0"/>
        <v>-135</v>
      </c>
      <c r="G18" s="42">
        <f t="shared" si="1"/>
        <v>86.5</v>
      </c>
      <c r="H18" s="5">
        <v>210</v>
      </c>
      <c r="I18" s="5">
        <v>220</v>
      </c>
      <c r="J18" s="5">
        <v>225</v>
      </c>
      <c r="K18" s="56">
        <v>210</v>
      </c>
    </row>
    <row r="19" spans="1:11" ht="181.5" customHeight="1" x14ac:dyDescent="0.3">
      <c r="A19" s="54">
        <v>8</v>
      </c>
      <c r="B19" s="36" t="s">
        <v>56</v>
      </c>
      <c r="C19" s="39" t="s">
        <v>54</v>
      </c>
      <c r="D19" s="39">
        <v>2339</v>
      </c>
      <c r="E19" s="42">
        <f t="shared" ref="E19:E24" si="3">SUM(H19,I19,J19,K19)</f>
        <v>3400</v>
      </c>
      <c r="F19" s="42">
        <f t="shared" si="0"/>
        <v>1061</v>
      </c>
      <c r="G19" s="42">
        <f t="shared" si="1"/>
        <v>145.36126549807611</v>
      </c>
      <c r="H19" s="5">
        <v>400</v>
      </c>
      <c r="I19" s="5">
        <v>800</v>
      </c>
      <c r="J19" s="5">
        <v>1200</v>
      </c>
      <c r="K19" s="56">
        <v>1000</v>
      </c>
    </row>
    <row r="20" spans="1:11" ht="156.75" customHeight="1" x14ac:dyDescent="0.3">
      <c r="A20" s="54">
        <v>9</v>
      </c>
      <c r="B20" s="36" t="s">
        <v>6</v>
      </c>
      <c r="C20" s="39" t="s">
        <v>53</v>
      </c>
      <c r="D20" s="39">
        <v>1087</v>
      </c>
      <c r="E20" s="42">
        <f t="shared" si="3"/>
        <v>500</v>
      </c>
      <c r="F20" s="42">
        <f t="shared" si="0"/>
        <v>-587</v>
      </c>
      <c r="G20" s="42">
        <f t="shared" si="1"/>
        <v>45.998160073597056</v>
      </c>
      <c r="H20" s="5">
        <v>125</v>
      </c>
      <c r="I20" s="5">
        <v>125</v>
      </c>
      <c r="J20" s="5">
        <v>125</v>
      </c>
      <c r="K20" s="55">
        <v>125</v>
      </c>
    </row>
    <row r="21" spans="1:11" ht="142.5" customHeight="1" x14ac:dyDescent="0.3">
      <c r="A21" s="54">
        <v>10</v>
      </c>
      <c r="B21" s="36" t="s">
        <v>58</v>
      </c>
      <c r="C21" s="39" t="s">
        <v>49</v>
      </c>
      <c r="D21" s="39">
        <v>814.6</v>
      </c>
      <c r="E21" s="42">
        <v>1100</v>
      </c>
      <c r="F21" s="42">
        <f t="shared" si="0"/>
        <v>285.39999999999998</v>
      </c>
      <c r="G21" s="42">
        <f t="shared" si="1"/>
        <v>135.03560029462312</v>
      </c>
      <c r="H21" s="5">
        <v>275</v>
      </c>
      <c r="I21" s="5">
        <v>275</v>
      </c>
      <c r="J21" s="5">
        <v>275</v>
      </c>
      <c r="K21" s="55">
        <v>275</v>
      </c>
    </row>
    <row r="22" spans="1:11" ht="142.5" customHeight="1" x14ac:dyDescent="0.3">
      <c r="A22" s="54">
        <v>11</v>
      </c>
      <c r="B22" s="36" t="s">
        <v>45</v>
      </c>
      <c r="C22" s="39" t="s">
        <v>49</v>
      </c>
      <c r="D22" s="39">
        <v>219.8</v>
      </c>
      <c r="E22" s="42">
        <f t="shared" si="3"/>
        <v>70</v>
      </c>
      <c r="F22" s="42">
        <f t="shared" si="0"/>
        <v>-149.80000000000001</v>
      </c>
      <c r="G22" s="42">
        <f t="shared" si="1"/>
        <v>31.847133757961782</v>
      </c>
      <c r="H22" s="5">
        <v>15</v>
      </c>
      <c r="I22" s="5">
        <v>30</v>
      </c>
      <c r="J22" s="5">
        <v>15</v>
      </c>
      <c r="K22" s="55">
        <v>10</v>
      </c>
    </row>
    <row r="23" spans="1:11" ht="180.75" customHeight="1" x14ac:dyDescent="0.3">
      <c r="A23" s="54">
        <v>12</v>
      </c>
      <c r="B23" s="36" t="s">
        <v>67</v>
      </c>
      <c r="C23" s="39" t="s">
        <v>39</v>
      </c>
      <c r="D23" s="39">
        <v>1272.5</v>
      </c>
      <c r="E23" s="42">
        <f t="shared" si="3"/>
        <v>790</v>
      </c>
      <c r="F23" s="42">
        <f t="shared" si="0"/>
        <v>-482.5</v>
      </c>
      <c r="G23" s="42">
        <f t="shared" si="1"/>
        <v>62.082514734774065</v>
      </c>
      <c r="H23" s="5">
        <v>100</v>
      </c>
      <c r="I23" s="5">
        <v>250</v>
      </c>
      <c r="J23" s="5">
        <v>250</v>
      </c>
      <c r="K23" s="55">
        <v>190</v>
      </c>
    </row>
    <row r="24" spans="1:11" ht="204" customHeight="1" x14ac:dyDescent="0.3">
      <c r="A24" s="54">
        <v>13</v>
      </c>
      <c r="B24" s="36" t="s">
        <v>59</v>
      </c>
      <c r="C24" s="39" t="s">
        <v>53</v>
      </c>
      <c r="D24" s="39">
        <v>19.399999999999999</v>
      </c>
      <c r="E24" s="42">
        <f t="shared" si="3"/>
        <v>50</v>
      </c>
      <c r="F24" s="42">
        <f t="shared" si="0"/>
        <v>30.6</v>
      </c>
      <c r="G24" s="42">
        <f t="shared" si="1"/>
        <v>257.73195876288662</v>
      </c>
      <c r="H24" s="5">
        <v>5</v>
      </c>
      <c r="I24" s="5">
        <v>15</v>
      </c>
      <c r="J24" s="5">
        <v>15</v>
      </c>
      <c r="K24" s="55">
        <v>15</v>
      </c>
    </row>
    <row r="25" spans="1:11" ht="27.75" customHeight="1" x14ac:dyDescent="0.3">
      <c r="A25" s="54"/>
      <c r="B25" s="85" t="s">
        <v>8</v>
      </c>
      <c r="C25" s="7"/>
      <c r="D25" s="43">
        <f>SUM(D12:D24)</f>
        <v>37109.5</v>
      </c>
      <c r="E25" s="43">
        <f>SUM(E12:E24)</f>
        <v>31465</v>
      </c>
      <c r="F25" s="42">
        <f t="shared" si="0"/>
        <v>-5644.5</v>
      </c>
      <c r="G25" s="42">
        <f t="shared" si="1"/>
        <v>84.78960912973767</v>
      </c>
      <c r="H25" s="8">
        <f>SUM(H12:H24)</f>
        <v>2727.5</v>
      </c>
      <c r="I25" s="8">
        <f>SUM(I12:I24)</f>
        <v>3812.5</v>
      </c>
      <c r="J25" s="8">
        <f>SUM(J12:J24)</f>
        <v>4202.5</v>
      </c>
      <c r="K25" s="57">
        <f>SUM(K12:K24)</f>
        <v>4222.5</v>
      </c>
    </row>
    <row r="26" spans="1:11" ht="27.75" customHeight="1" x14ac:dyDescent="0.3">
      <c r="A26" s="54"/>
      <c r="B26" s="109" t="s">
        <v>9</v>
      </c>
      <c r="C26" s="110"/>
      <c r="D26" s="110"/>
      <c r="E26" s="110"/>
      <c r="F26" s="110"/>
      <c r="G26" s="110"/>
      <c r="H26" s="110"/>
      <c r="I26" s="110"/>
      <c r="J26" s="110"/>
      <c r="K26" s="53"/>
    </row>
    <row r="27" spans="1:11" ht="187.5" customHeight="1" x14ac:dyDescent="0.3">
      <c r="A27" s="54">
        <v>1</v>
      </c>
      <c r="B27" s="36" t="s">
        <v>60</v>
      </c>
      <c r="C27" s="84" t="s">
        <v>10</v>
      </c>
      <c r="D27" s="84">
        <v>1763</v>
      </c>
      <c r="E27" s="43">
        <f>SUM(H27,I27,J27,K27)</f>
        <v>500</v>
      </c>
      <c r="F27" s="43">
        <f>E27-D27</f>
        <v>-1263</v>
      </c>
      <c r="G27" s="42">
        <f t="shared" si="1"/>
        <v>28.360748723766307</v>
      </c>
      <c r="H27" s="5">
        <v>125</v>
      </c>
      <c r="I27" s="5">
        <v>125</v>
      </c>
      <c r="J27" s="5">
        <v>125</v>
      </c>
      <c r="K27" s="56">
        <v>125</v>
      </c>
    </row>
    <row r="28" spans="1:11" ht="134.25" customHeight="1" x14ac:dyDescent="0.3">
      <c r="A28" s="54">
        <v>2</v>
      </c>
      <c r="B28" s="36" t="s">
        <v>61</v>
      </c>
      <c r="C28" s="84" t="s">
        <v>62</v>
      </c>
      <c r="D28" s="84">
        <v>1499.9</v>
      </c>
      <c r="E28" s="43">
        <f>SUM(H28,I28,J28,K28)</f>
        <v>800</v>
      </c>
      <c r="F28" s="43">
        <f t="shared" ref="F28:F49" si="4">E28-D28</f>
        <v>-699.90000000000009</v>
      </c>
      <c r="G28" s="42">
        <f t="shared" si="1"/>
        <v>53.336889125941724</v>
      </c>
      <c r="H28" s="5">
        <v>200</v>
      </c>
      <c r="I28" s="5">
        <v>200</v>
      </c>
      <c r="J28" s="5">
        <v>200</v>
      </c>
      <c r="K28" s="56">
        <v>200</v>
      </c>
    </row>
    <row r="29" spans="1:11" ht="111.75" customHeight="1" thickBot="1" x14ac:dyDescent="0.35">
      <c r="A29" s="93">
        <v>3</v>
      </c>
      <c r="B29" s="94" t="s">
        <v>44</v>
      </c>
      <c r="C29" s="95" t="s">
        <v>11</v>
      </c>
      <c r="D29" s="95">
        <v>120.4</v>
      </c>
      <c r="E29" s="96">
        <f>SUM(H29,I29,J29,K29)</f>
        <v>100</v>
      </c>
      <c r="F29" s="43">
        <f t="shared" si="4"/>
        <v>-20.400000000000006</v>
      </c>
      <c r="G29" s="42">
        <f t="shared" si="1"/>
        <v>83.056478405315616</v>
      </c>
      <c r="H29" s="97">
        <v>25</v>
      </c>
      <c r="I29" s="97">
        <v>25</v>
      </c>
      <c r="J29" s="97">
        <v>25</v>
      </c>
      <c r="K29" s="98">
        <v>25</v>
      </c>
    </row>
    <row r="30" spans="1:11" ht="72" customHeight="1" x14ac:dyDescent="0.3">
      <c r="A30" s="88">
        <v>4</v>
      </c>
      <c r="B30" s="89" t="s">
        <v>12</v>
      </c>
      <c r="C30" s="90"/>
      <c r="D30" s="90">
        <f>D31+D32+D33+D35</f>
        <v>33705.040000000001</v>
      </c>
      <c r="E30" s="91">
        <f>E31+E32+E33+E35</f>
        <v>7147</v>
      </c>
      <c r="F30" s="43">
        <f t="shared" si="4"/>
        <v>-26558.04</v>
      </c>
      <c r="G30" s="42">
        <f t="shared" si="1"/>
        <v>21.204543890171916</v>
      </c>
      <c r="H30" s="91">
        <f>H31+H32+H33+H35</f>
        <v>2230</v>
      </c>
      <c r="I30" s="91">
        <f t="shared" ref="I30:K30" si="5">I31+I32+I33+I35</f>
        <v>604</v>
      </c>
      <c r="J30" s="91">
        <f t="shared" si="5"/>
        <v>848</v>
      </c>
      <c r="K30" s="92">
        <f t="shared" si="5"/>
        <v>2614</v>
      </c>
    </row>
    <row r="31" spans="1:11" ht="43.5" customHeight="1" x14ac:dyDescent="0.3">
      <c r="A31" s="54"/>
      <c r="B31" s="11"/>
      <c r="C31" s="12" t="s">
        <v>13</v>
      </c>
      <c r="D31" s="12">
        <v>23842.1</v>
      </c>
      <c r="E31" s="13">
        <f>H31+I31+J31+K31</f>
        <v>5000</v>
      </c>
      <c r="F31" s="42">
        <f t="shared" si="4"/>
        <v>-18842.099999999999</v>
      </c>
      <c r="G31" s="42">
        <f t="shared" si="1"/>
        <v>20.971307057683678</v>
      </c>
      <c r="H31" s="14">
        <v>2000</v>
      </c>
      <c r="I31" s="14">
        <v>400</v>
      </c>
      <c r="J31" s="14">
        <v>500</v>
      </c>
      <c r="K31" s="65">
        <v>2100</v>
      </c>
    </row>
    <row r="32" spans="1:11" ht="63" customHeight="1" x14ac:dyDescent="0.3">
      <c r="A32" s="54"/>
      <c r="B32" s="11"/>
      <c r="C32" s="12" t="s">
        <v>14</v>
      </c>
      <c r="D32" s="12">
        <v>8560.44</v>
      </c>
      <c r="E32" s="13">
        <v>837</v>
      </c>
      <c r="F32" s="42">
        <f t="shared" si="4"/>
        <v>-7723.4400000000005</v>
      </c>
      <c r="G32" s="42">
        <f t="shared" si="1"/>
        <v>9.7775347996131039</v>
      </c>
      <c r="H32" s="14">
        <v>190</v>
      </c>
      <c r="I32" s="14">
        <v>164</v>
      </c>
      <c r="J32" s="14">
        <v>148</v>
      </c>
      <c r="K32" s="65">
        <v>144</v>
      </c>
    </row>
    <row r="33" spans="1:11" ht="41.25" customHeight="1" x14ac:dyDescent="0.3">
      <c r="A33" s="54"/>
      <c r="B33" s="11"/>
      <c r="C33" s="12" t="s">
        <v>15</v>
      </c>
      <c r="D33" s="12">
        <v>967.3</v>
      </c>
      <c r="E33" s="13">
        <v>980</v>
      </c>
      <c r="F33" s="42">
        <f t="shared" si="4"/>
        <v>12.700000000000045</v>
      </c>
      <c r="G33" s="42">
        <f t="shared" si="1"/>
        <v>101.3129329060271</v>
      </c>
      <c r="H33" s="14">
        <v>0</v>
      </c>
      <c r="I33" s="14">
        <v>0</v>
      </c>
      <c r="J33" s="14">
        <v>150</v>
      </c>
      <c r="K33" s="65">
        <v>300</v>
      </c>
    </row>
    <row r="34" spans="1:11" ht="42.75" hidden="1" customHeight="1" x14ac:dyDescent="0.3">
      <c r="A34" s="54"/>
      <c r="B34" s="11"/>
      <c r="C34" s="12"/>
      <c r="D34" s="12"/>
      <c r="E34" s="13">
        <f t="shared" ref="E34" si="6">H34+I34+J34+K34</f>
        <v>0</v>
      </c>
      <c r="F34" s="42">
        <f t="shared" si="4"/>
        <v>0</v>
      </c>
      <c r="G34" s="42" t="e">
        <f t="shared" si="1"/>
        <v>#DIV/0!</v>
      </c>
      <c r="H34" s="14"/>
      <c r="I34" s="14"/>
      <c r="J34" s="14"/>
      <c r="K34" s="53"/>
    </row>
    <row r="35" spans="1:11" ht="42.75" customHeight="1" x14ac:dyDescent="0.3">
      <c r="A35" s="54"/>
      <c r="B35" s="11"/>
      <c r="C35" s="12" t="s">
        <v>16</v>
      </c>
      <c r="D35" s="12">
        <v>335.2</v>
      </c>
      <c r="E35" s="13">
        <v>330</v>
      </c>
      <c r="F35" s="42">
        <f t="shared" si="4"/>
        <v>-5.1999999999999886</v>
      </c>
      <c r="G35" s="42">
        <f t="shared" si="1"/>
        <v>98.448687350835328</v>
      </c>
      <c r="H35" s="14">
        <v>40</v>
      </c>
      <c r="I35" s="14">
        <v>40</v>
      </c>
      <c r="J35" s="14">
        <v>50</v>
      </c>
      <c r="K35" s="65">
        <v>70</v>
      </c>
    </row>
    <row r="36" spans="1:11" ht="39" customHeight="1" x14ac:dyDescent="0.3">
      <c r="A36" s="54">
        <v>5</v>
      </c>
      <c r="B36" s="11" t="s">
        <v>17</v>
      </c>
      <c r="C36" s="84"/>
      <c r="D36" s="84">
        <f>D39+D40+D43+D46</f>
        <v>11542.5</v>
      </c>
      <c r="E36" s="102">
        <f>E39+E40+E43+E46</f>
        <v>14900</v>
      </c>
      <c r="F36" s="43">
        <f t="shared" si="4"/>
        <v>3357.5</v>
      </c>
      <c r="G36" s="42">
        <f t="shared" si="1"/>
        <v>129.08815247996534</v>
      </c>
      <c r="H36" s="10">
        <f>H39+H40+H43</f>
        <v>4715</v>
      </c>
      <c r="I36" s="10">
        <f t="shared" ref="I36:K36" si="7">I39+I40+I43</f>
        <v>4250</v>
      </c>
      <c r="J36" s="10">
        <f t="shared" si="7"/>
        <v>2800</v>
      </c>
      <c r="K36" s="64">
        <f t="shared" si="7"/>
        <v>8850</v>
      </c>
    </row>
    <row r="37" spans="1:11" ht="42" hidden="1" customHeight="1" x14ac:dyDescent="0.3">
      <c r="A37" s="54"/>
      <c r="B37" s="36"/>
      <c r="C37" s="12"/>
      <c r="D37" s="12"/>
      <c r="E37" s="13"/>
      <c r="F37" s="43">
        <f t="shared" si="4"/>
        <v>0</v>
      </c>
      <c r="G37" s="42" t="e">
        <f t="shared" si="1"/>
        <v>#DIV/0!</v>
      </c>
      <c r="H37" s="14"/>
      <c r="I37" s="14"/>
      <c r="J37" s="14"/>
      <c r="K37" s="53"/>
    </row>
    <row r="38" spans="1:11" ht="60" hidden="1" customHeight="1" x14ac:dyDescent="0.3">
      <c r="A38" s="54"/>
      <c r="B38" s="36"/>
      <c r="C38" s="12"/>
      <c r="D38" s="12"/>
      <c r="E38" s="13"/>
      <c r="F38" s="43">
        <f t="shared" si="4"/>
        <v>0</v>
      </c>
      <c r="G38" s="42" t="e">
        <f t="shared" si="1"/>
        <v>#DIV/0!</v>
      </c>
      <c r="H38" s="14"/>
      <c r="I38" s="14"/>
      <c r="J38" s="14"/>
      <c r="K38" s="53"/>
    </row>
    <row r="39" spans="1:11" ht="35.450000000000003" customHeight="1" x14ac:dyDescent="0.3">
      <c r="A39" s="54"/>
      <c r="B39" s="36"/>
      <c r="C39" s="12" t="s">
        <v>18</v>
      </c>
      <c r="D39" s="12">
        <v>10678.5</v>
      </c>
      <c r="E39" s="13">
        <v>13600</v>
      </c>
      <c r="F39" s="42">
        <f t="shared" si="4"/>
        <v>2921.5</v>
      </c>
      <c r="G39" s="42">
        <f t="shared" si="1"/>
        <v>127.35871142950789</v>
      </c>
      <c r="H39" s="14">
        <v>4500</v>
      </c>
      <c r="I39" s="14">
        <v>4000</v>
      </c>
      <c r="J39" s="14">
        <v>2600</v>
      </c>
      <c r="K39" s="65">
        <v>8400</v>
      </c>
    </row>
    <row r="40" spans="1:11" ht="39" customHeight="1" x14ac:dyDescent="0.3">
      <c r="A40" s="54"/>
      <c r="B40" s="36"/>
      <c r="C40" s="12" t="s">
        <v>15</v>
      </c>
      <c r="D40" s="12">
        <v>604.70000000000005</v>
      </c>
      <c r="E40" s="13">
        <v>885</v>
      </c>
      <c r="F40" s="42">
        <f t="shared" si="4"/>
        <v>280.29999999999995</v>
      </c>
      <c r="G40" s="42">
        <f t="shared" si="1"/>
        <v>146.35356375062014</v>
      </c>
      <c r="H40" s="14">
        <v>200</v>
      </c>
      <c r="I40" s="14">
        <v>200</v>
      </c>
      <c r="J40" s="14">
        <v>0</v>
      </c>
      <c r="K40" s="65">
        <v>400</v>
      </c>
    </row>
    <row r="41" spans="1:11" ht="71.45" hidden="1" customHeight="1" x14ac:dyDescent="0.3">
      <c r="A41" s="54"/>
      <c r="B41" s="36"/>
      <c r="C41" s="12"/>
      <c r="D41" s="12"/>
      <c r="E41" s="13">
        <f t="shared" ref="E41:E43" si="8">H41+I41+J41+K41</f>
        <v>0</v>
      </c>
      <c r="F41" s="42">
        <f t="shared" si="4"/>
        <v>0</v>
      </c>
      <c r="G41" s="42" t="e">
        <f t="shared" si="1"/>
        <v>#DIV/0!</v>
      </c>
      <c r="H41" s="14"/>
      <c r="I41" s="14"/>
      <c r="J41" s="14"/>
      <c r="K41" s="53"/>
    </row>
    <row r="42" spans="1:11" ht="71.25" hidden="1" customHeight="1" x14ac:dyDescent="0.3">
      <c r="A42" s="54"/>
      <c r="B42" s="36"/>
      <c r="C42" s="12" t="s">
        <v>14</v>
      </c>
      <c r="D42" s="12"/>
      <c r="E42" s="13">
        <f t="shared" si="8"/>
        <v>0</v>
      </c>
      <c r="F42" s="42">
        <f t="shared" si="4"/>
        <v>0</v>
      </c>
      <c r="G42" s="42" t="e">
        <f t="shared" si="1"/>
        <v>#DIV/0!</v>
      </c>
      <c r="H42" s="14"/>
      <c r="I42" s="14"/>
      <c r="J42" s="14"/>
      <c r="K42" s="53"/>
    </row>
    <row r="43" spans="1:11" ht="69.75" customHeight="1" x14ac:dyDescent="0.3">
      <c r="A43" s="54"/>
      <c r="B43" s="36"/>
      <c r="C43" s="12" t="s">
        <v>23</v>
      </c>
      <c r="D43" s="12">
        <v>259.3</v>
      </c>
      <c r="E43" s="13">
        <f t="shared" si="8"/>
        <v>315</v>
      </c>
      <c r="F43" s="42">
        <f t="shared" si="4"/>
        <v>55.699999999999989</v>
      </c>
      <c r="G43" s="42">
        <f t="shared" si="1"/>
        <v>121.48091014269187</v>
      </c>
      <c r="H43" s="14">
        <v>15</v>
      </c>
      <c r="I43" s="14">
        <v>50</v>
      </c>
      <c r="J43" s="14">
        <v>200</v>
      </c>
      <c r="K43" s="65">
        <v>50</v>
      </c>
    </row>
    <row r="44" spans="1:11" ht="80.25" hidden="1" customHeight="1" x14ac:dyDescent="0.3">
      <c r="A44" s="54"/>
      <c r="B44" s="50"/>
      <c r="C44" s="12"/>
      <c r="D44" s="12"/>
      <c r="E44" s="16"/>
      <c r="F44" s="42">
        <f t="shared" si="4"/>
        <v>0</v>
      </c>
      <c r="G44" s="42" t="e">
        <f t="shared" si="1"/>
        <v>#DIV/0!</v>
      </c>
      <c r="H44" s="10"/>
      <c r="I44" s="10"/>
      <c r="J44" s="10"/>
      <c r="K44" s="64"/>
    </row>
    <row r="45" spans="1:11" ht="71.25" hidden="1" customHeight="1" x14ac:dyDescent="0.3">
      <c r="A45" s="54"/>
      <c r="B45" s="50"/>
      <c r="C45" s="12"/>
      <c r="D45" s="12"/>
      <c r="E45" s="16"/>
      <c r="F45" s="42">
        <f t="shared" si="4"/>
        <v>0</v>
      </c>
      <c r="G45" s="42" t="e">
        <f t="shared" si="1"/>
        <v>#DIV/0!</v>
      </c>
      <c r="H45" s="10"/>
      <c r="I45" s="10"/>
      <c r="J45" s="10"/>
      <c r="K45" s="64"/>
    </row>
    <row r="46" spans="1:11" s="99" customFormat="1" ht="53.25" customHeight="1" x14ac:dyDescent="0.3">
      <c r="A46" s="54"/>
      <c r="B46" s="50"/>
      <c r="C46" s="12" t="s">
        <v>16</v>
      </c>
      <c r="D46" s="12">
        <v>0</v>
      </c>
      <c r="E46" s="13">
        <v>100</v>
      </c>
      <c r="F46" s="42">
        <f t="shared" si="4"/>
        <v>100</v>
      </c>
      <c r="G46" s="42" t="e">
        <f t="shared" si="1"/>
        <v>#DIV/0!</v>
      </c>
      <c r="H46" s="10"/>
      <c r="I46" s="10"/>
      <c r="J46" s="10"/>
      <c r="K46" s="100"/>
    </row>
    <row r="47" spans="1:11" ht="32.25" customHeight="1" x14ac:dyDescent="0.3">
      <c r="A47" s="54"/>
      <c r="B47" s="15" t="s">
        <v>20</v>
      </c>
      <c r="C47" s="84"/>
      <c r="D47" s="16">
        <f>D27+D28+D29+D30+D36</f>
        <v>48630.840000000004</v>
      </c>
      <c r="E47" s="16">
        <f>E27+E28+E29+E30+E36</f>
        <v>23447</v>
      </c>
      <c r="F47" s="43">
        <f t="shared" si="4"/>
        <v>-25183.840000000004</v>
      </c>
      <c r="G47" s="42">
        <f t="shared" si="1"/>
        <v>48.214260744827762</v>
      </c>
      <c r="H47" s="16">
        <f>H27+H29+H30+H36+H44+H45</f>
        <v>7095</v>
      </c>
      <c r="I47" s="16">
        <f>I27+I28+I29+I30+I36+I44+I45</f>
        <v>5204</v>
      </c>
      <c r="J47" s="16">
        <f>J27+J28+J29+J30+J36+J44+J45</f>
        <v>3998</v>
      </c>
      <c r="K47" s="16">
        <f>K27+K28+K29+K30+K36+K44+K45</f>
        <v>11814</v>
      </c>
    </row>
    <row r="48" spans="1:11" ht="41.25" customHeight="1" x14ac:dyDescent="0.3">
      <c r="A48" s="66"/>
      <c r="B48" s="111" t="s">
        <v>21</v>
      </c>
      <c r="C48" s="111"/>
      <c r="D48" s="111"/>
      <c r="E48" s="111"/>
      <c r="F48" s="111"/>
      <c r="G48" s="111"/>
      <c r="H48" s="111"/>
      <c r="I48" s="111"/>
      <c r="J48" s="111"/>
      <c r="K48" s="53"/>
    </row>
    <row r="49" spans="1:17" ht="233.25" customHeight="1" x14ac:dyDescent="0.3">
      <c r="A49" s="54">
        <v>1</v>
      </c>
      <c r="B49" s="36" t="s">
        <v>30</v>
      </c>
      <c r="C49" s="12" t="s">
        <v>68</v>
      </c>
      <c r="D49" s="12">
        <v>70400.800000000003</v>
      </c>
      <c r="E49" s="16">
        <v>40000</v>
      </c>
      <c r="F49" s="42">
        <f t="shared" si="4"/>
        <v>-30400.800000000003</v>
      </c>
      <c r="G49" s="42">
        <f t="shared" si="1"/>
        <v>56.817536164361769</v>
      </c>
      <c r="H49" s="16">
        <v>0</v>
      </c>
      <c r="I49" s="10">
        <v>0</v>
      </c>
      <c r="J49" s="10">
        <v>2000</v>
      </c>
      <c r="K49" s="64">
        <v>4500</v>
      </c>
    </row>
    <row r="50" spans="1:17" ht="37.5" hidden="1" customHeight="1" x14ac:dyDescent="0.3">
      <c r="A50" s="54"/>
      <c r="B50" s="17"/>
      <c r="C50" s="86"/>
      <c r="D50" s="86"/>
      <c r="E50" s="10"/>
      <c r="F50" s="10"/>
      <c r="G50" s="10"/>
      <c r="H50" s="10"/>
      <c r="I50" s="10"/>
      <c r="J50" s="10"/>
      <c r="K50" s="64"/>
    </row>
    <row r="51" spans="1:17" ht="34.5" hidden="1" customHeight="1" x14ac:dyDescent="0.3">
      <c r="A51" s="67"/>
      <c r="B51" s="85"/>
      <c r="C51" s="12" t="s">
        <v>19</v>
      </c>
      <c r="D51" s="12"/>
      <c r="E51" s="13"/>
      <c r="F51" s="13"/>
      <c r="G51" s="13"/>
      <c r="H51" s="13"/>
      <c r="I51" s="14"/>
      <c r="J51" s="14"/>
      <c r="K51" s="53"/>
    </row>
    <row r="52" spans="1:17" ht="55.5" hidden="1" customHeight="1" x14ac:dyDescent="0.3">
      <c r="A52" s="67"/>
      <c r="B52" s="85"/>
      <c r="C52" s="12"/>
      <c r="D52" s="12"/>
      <c r="E52" s="13"/>
      <c r="F52" s="13"/>
      <c r="G52" s="13"/>
      <c r="H52" s="13"/>
      <c r="I52" s="14"/>
      <c r="J52" s="14"/>
      <c r="K52" s="65"/>
    </row>
    <row r="53" spans="1:17" ht="35.25" hidden="1" customHeight="1" x14ac:dyDescent="0.3">
      <c r="A53" s="67"/>
      <c r="B53" s="85"/>
      <c r="C53" s="12"/>
      <c r="D53" s="12"/>
      <c r="E53" s="13"/>
      <c r="F53" s="13"/>
      <c r="G53" s="13"/>
      <c r="H53" s="13"/>
      <c r="I53" s="14"/>
      <c r="J53" s="14"/>
      <c r="K53" s="53"/>
    </row>
    <row r="54" spans="1:17" ht="54.75" hidden="1" customHeight="1" x14ac:dyDescent="0.3">
      <c r="A54" s="67"/>
      <c r="B54" s="85"/>
      <c r="C54" s="12"/>
      <c r="D54" s="12"/>
      <c r="E54" s="13"/>
      <c r="F54" s="13"/>
      <c r="G54" s="13"/>
      <c r="H54" s="13"/>
      <c r="I54" s="14"/>
      <c r="J54" s="14"/>
      <c r="K54" s="53"/>
    </row>
    <row r="55" spans="1:17" ht="64.5" hidden="1" customHeight="1" x14ac:dyDescent="0.3">
      <c r="A55" s="67"/>
      <c r="B55" s="85"/>
      <c r="C55" s="12"/>
      <c r="D55" s="12"/>
      <c r="E55" s="13"/>
      <c r="F55" s="13"/>
      <c r="G55" s="13"/>
      <c r="H55" s="14"/>
      <c r="I55" s="14"/>
      <c r="J55" s="14"/>
      <c r="K55" s="65"/>
    </row>
    <row r="56" spans="1:17" ht="57.75" hidden="1" customHeight="1" x14ac:dyDescent="0.3">
      <c r="A56" s="67"/>
      <c r="B56" s="85"/>
      <c r="C56" s="12"/>
      <c r="D56" s="12"/>
      <c r="E56" s="13"/>
      <c r="F56" s="13"/>
      <c r="G56" s="13"/>
      <c r="H56" s="13"/>
      <c r="I56" s="14"/>
      <c r="J56" s="14"/>
      <c r="K56" s="65"/>
    </row>
    <row r="57" spans="1:17" ht="36.75" hidden="1" customHeight="1" x14ac:dyDescent="0.3">
      <c r="A57" s="62"/>
      <c r="B57" s="63"/>
      <c r="C57" s="58"/>
      <c r="D57" s="58"/>
      <c r="E57" s="59"/>
      <c r="F57" s="59"/>
      <c r="G57" s="59"/>
      <c r="H57" s="59"/>
      <c r="I57" s="59"/>
      <c r="J57" s="60"/>
      <c r="K57" s="61"/>
    </row>
    <row r="58" spans="1:17" ht="69.75" customHeight="1" x14ac:dyDescent="0.3">
      <c r="A58" s="68">
        <v>2</v>
      </c>
      <c r="B58" s="36" t="s">
        <v>51</v>
      </c>
      <c r="C58" s="86"/>
      <c r="D58" s="103">
        <f>D60+D61+D72</f>
        <v>3218.7</v>
      </c>
      <c r="E58" s="103">
        <f>E60+E61+E72</f>
        <v>2842.1</v>
      </c>
      <c r="F58" s="42">
        <f t="shared" ref="F58:F92" si="9">E58-D58</f>
        <v>-376.59999999999991</v>
      </c>
      <c r="G58" s="42">
        <f t="shared" ref="G58:G92" si="10">E58/D58*100</f>
        <v>88.299624071830237</v>
      </c>
      <c r="H58" s="16">
        <f>H60+H61+H72</f>
        <v>752.6</v>
      </c>
      <c r="I58" s="16">
        <f t="shared" ref="I58:K58" si="11">I60+I61+I72</f>
        <v>621.70000000000005</v>
      </c>
      <c r="J58" s="16">
        <f t="shared" si="11"/>
        <v>490.9</v>
      </c>
      <c r="K58" s="16">
        <f t="shared" si="11"/>
        <v>1615.7</v>
      </c>
      <c r="L58" s="35"/>
      <c r="M58" s="35"/>
      <c r="N58" s="35"/>
      <c r="O58" s="35"/>
      <c r="P58" s="35"/>
      <c r="Q58" s="35"/>
    </row>
    <row r="59" spans="1:17" ht="36" hidden="1" customHeight="1" x14ac:dyDescent="0.3">
      <c r="A59" s="67"/>
      <c r="B59" s="85"/>
      <c r="C59" s="12"/>
      <c r="D59" s="12"/>
      <c r="E59" s="13"/>
      <c r="F59" s="42">
        <f t="shared" si="9"/>
        <v>0</v>
      </c>
      <c r="G59" s="42" t="e">
        <f t="shared" si="10"/>
        <v>#DIV/0!</v>
      </c>
      <c r="H59" s="14"/>
      <c r="I59" s="16"/>
      <c r="J59" s="16"/>
      <c r="K59" s="53"/>
    </row>
    <row r="60" spans="1:17" ht="93.75" customHeight="1" x14ac:dyDescent="0.3">
      <c r="A60" s="68" t="s">
        <v>24</v>
      </c>
      <c r="B60" s="72" t="s">
        <v>65</v>
      </c>
      <c r="C60" s="12" t="s">
        <v>13</v>
      </c>
      <c r="D60" s="12">
        <v>846.9</v>
      </c>
      <c r="E60" s="13">
        <v>0</v>
      </c>
      <c r="F60" s="42">
        <f t="shared" si="9"/>
        <v>-846.9</v>
      </c>
      <c r="G60" s="42">
        <f t="shared" si="10"/>
        <v>0</v>
      </c>
      <c r="H60" s="13">
        <v>0</v>
      </c>
      <c r="I60" s="13">
        <v>0</v>
      </c>
      <c r="J60" s="13">
        <v>0</v>
      </c>
      <c r="K60" s="69">
        <v>846.9</v>
      </c>
    </row>
    <row r="61" spans="1:17" ht="47.25" customHeight="1" x14ac:dyDescent="0.3">
      <c r="A61" s="54" t="s">
        <v>27</v>
      </c>
      <c r="B61" s="36" t="s">
        <v>66</v>
      </c>
      <c r="C61" s="12" t="s">
        <v>13</v>
      </c>
      <c r="D61" s="12">
        <v>1179.5999999999999</v>
      </c>
      <c r="E61" s="13">
        <v>1250.5999999999999</v>
      </c>
      <c r="F61" s="42">
        <f t="shared" si="9"/>
        <v>71</v>
      </c>
      <c r="G61" s="42">
        <f t="shared" si="10"/>
        <v>106.01898948796202</v>
      </c>
      <c r="H61" s="14">
        <v>392.6</v>
      </c>
      <c r="I61" s="14">
        <v>261.7</v>
      </c>
      <c r="J61" s="14">
        <v>130.9</v>
      </c>
      <c r="K61" s="69">
        <v>392.6</v>
      </c>
      <c r="L61" s="23"/>
      <c r="M61" s="23"/>
      <c r="N61" s="23"/>
      <c r="O61" s="23"/>
      <c r="P61" s="23"/>
      <c r="Q61" s="23"/>
    </row>
    <row r="62" spans="1:17" ht="42" hidden="1" customHeight="1" x14ac:dyDescent="0.3">
      <c r="A62" s="67"/>
      <c r="B62" s="70" t="s">
        <v>26</v>
      </c>
      <c r="C62" s="12" t="s">
        <v>25</v>
      </c>
      <c r="D62" s="12"/>
      <c r="E62" s="13">
        <f t="shared" ref="E62:E71" si="12">H62+I62+J62+K62</f>
        <v>0</v>
      </c>
      <c r="F62" s="42">
        <f t="shared" si="9"/>
        <v>0</v>
      </c>
      <c r="G62" s="42" t="e">
        <f t="shared" si="10"/>
        <v>#DIV/0!</v>
      </c>
      <c r="H62" s="14"/>
      <c r="I62" s="13"/>
      <c r="J62" s="13"/>
      <c r="K62" s="53"/>
    </row>
    <row r="63" spans="1:17" ht="45.75" hidden="1" customHeight="1" x14ac:dyDescent="0.3">
      <c r="A63" s="67"/>
      <c r="B63" s="85"/>
      <c r="C63" s="12" t="s">
        <v>25</v>
      </c>
      <c r="D63" s="12"/>
      <c r="E63" s="13">
        <f t="shared" si="12"/>
        <v>0</v>
      </c>
      <c r="F63" s="42">
        <f t="shared" si="9"/>
        <v>0</v>
      </c>
      <c r="G63" s="42" t="e">
        <f t="shared" si="10"/>
        <v>#DIV/0!</v>
      </c>
      <c r="H63" s="14"/>
      <c r="I63" s="13"/>
      <c r="J63" s="13"/>
      <c r="K63" s="53"/>
    </row>
    <row r="64" spans="1:17" ht="89.25" hidden="1" customHeight="1" x14ac:dyDescent="0.3">
      <c r="A64" s="54" t="s">
        <v>27</v>
      </c>
      <c r="B64" s="36" t="s">
        <v>33</v>
      </c>
      <c r="C64" s="12" t="s">
        <v>25</v>
      </c>
      <c r="D64" s="12"/>
      <c r="E64" s="13">
        <f t="shared" si="12"/>
        <v>0</v>
      </c>
      <c r="F64" s="42">
        <f t="shared" si="9"/>
        <v>0</v>
      </c>
      <c r="G64" s="42" t="e">
        <f t="shared" si="10"/>
        <v>#DIV/0!</v>
      </c>
      <c r="H64" s="14"/>
      <c r="I64" s="13"/>
      <c r="J64" s="13"/>
      <c r="K64" s="53"/>
    </row>
    <row r="65" spans="1:11" ht="81.75" hidden="1" customHeight="1" x14ac:dyDescent="0.3">
      <c r="A65" s="54"/>
      <c r="B65" s="36"/>
      <c r="C65" s="12" t="s">
        <v>25</v>
      </c>
      <c r="D65" s="12"/>
      <c r="E65" s="13">
        <f t="shared" si="12"/>
        <v>0</v>
      </c>
      <c r="F65" s="42">
        <f t="shared" si="9"/>
        <v>0</v>
      </c>
      <c r="G65" s="42" t="e">
        <f t="shared" si="10"/>
        <v>#DIV/0!</v>
      </c>
      <c r="H65" s="14"/>
      <c r="I65" s="13"/>
      <c r="J65" s="13"/>
      <c r="K65" s="53"/>
    </row>
    <row r="66" spans="1:11" ht="56.25" hidden="1" customHeight="1" x14ac:dyDescent="0.3">
      <c r="A66" s="67"/>
      <c r="B66" s="85"/>
      <c r="C66" s="12" t="s">
        <v>25</v>
      </c>
      <c r="D66" s="12"/>
      <c r="E66" s="13">
        <f t="shared" si="12"/>
        <v>0</v>
      </c>
      <c r="F66" s="42">
        <f t="shared" si="9"/>
        <v>0</v>
      </c>
      <c r="G66" s="42" t="e">
        <f t="shared" si="10"/>
        <v>#DIV/0!</v>
      </c>
      <c r="H66" s="14"/>
      <c r="I66" s="13"/>
      <c r="J66" s="13"/>
      <c r="K66" s="53"/>
    </row>
    <row r="67" spans="1:11" ht="42" hidden="1" customHeight="1" x14ac:dyDescent="0.3">
      <c r="A67" s="67"/>
      <c r="B67" s="85"/>
      <c r="C67" s="12" t="s">
        <v>25</v>
      </c>
      <c r="D67" s="12"/>
      <c r="E67" s="13">
        <f t="shared" si="12"/>
        <v>0</v>
      </c>
      <c r="F67" s="42">
        <f t="shared" si="9"/>
        <v>0</v>
      </c>
      <c r="G67" s="42" t="e">
        <f t="shared" si="10"/>
        <v>#DIV/0!</v>
      </c>
      <c r="H67" s="14"/>
      <c r="I67" s="13"/>
      <c r="J67" s="13"/>
      <c r="K67" s="53"/>
    </row>
    <row r="68" spans="1:11" ht="101.25" hidden="1" customHeight="1" x14ac:dyDescent="0.3">
      <c r="A68" s="54"/>
      <c r="B68" s="36"/>
      <c r="C68" s="12" t="s">
        <v>25</v>
      </c>
      <c r="D68" s="12"/>
      <c r="E68" s="13">
        <f t="shared" si="12"/>
        <v>0</v>
      </c>
      <c r="F68" s="42">
        <f t="shared" si="9"/>
        <v>0</v>
      </c>
      <c r="G68" s="42" t="e">
        <f t="shared" si="10"/>
        <v>#DIV/0!</v>
      </c>
      <c r="H68" s="10"/>
      <c r="I68" s="13"/>
      <c r="J68" s="13"/>
      <c r="K68" s="53"/>
    </row>
    <row r="69" spans="1:11" ht="117.75" hidden="1" customHeight="1" x14ac:dyDescent="0.3">
      <c r="A69" s="54"/>
      <c r="B69" s="36"/>
      <c r="C69" s="12" t="s">
        <v>25</v>
      </c>
      <c r="D69" s="12"/>
      <c r="E69" s="13">
        <f t="shared" si="12"/>
        <v>0</v>
      </c>
      <c r="F69" s="42">
        <f t="shared" si="9"/>
        <v>0</v>
      </c>
      <c r="G69" s="42" t="e">
        <f t="shared" si="10"/>
        <v>#DIV/0!</v>
      </c>
      <c r="H69" s="16"/>
      <c r="I69" s="13"/>
      <c r="J69" s="13"/>
      <c r="K69" s="53"/>
    </row>
    <row r="70" spans="1:11" ht="72" hidden="1" customHeight="1" x14ac:dyDescent="0.3">
      <c r="A70" s="54"/>
      <c r="B70" s="36"/>
      <c r="C70" s="12" t="s">
        <v>25</v>
      </c>
      <c r="D70" s="12"/>
      <c r="E70" s="13">
        <f t="shared" si="12"/>
        <v>0</v>
      </c>
      <c r="F70" s="42">
        <f t="shared" si="9"/>
        <v>0</v>
      </c>
      <c r="G70" s="42" t="e">
        <f t="shared" si="10"/>
        <v>#DIV/0!</v>
      </c>
      <c r="H70" s="13"/>
      <c r="I70" s="13"/>
      <c r="J70" s="13"/>
      <c r="K70" s="53"/>
    </row>
    <row r="71" spans="1:11" ht="55.5" hidden="1" customHeight="1" x14ac:dyDescent="0.3">
      <c r="A71" s="54"/>
      <c r="B71" s="36"/>
      <c r="C71" s="12" t="s">
        <v>25</v>
      </c>
      <c r="D71" s="12"/>
      <c r="E71" s="13">
        <f t="shared" si="12"/>
        <v>0</v>
      </c>
      <c r="F71" s="42">
        <f t="shared" si="9"/>
        <v>0</v>
      </c>
      <c r="G71" s="42" t="e">
        <f t="shared" si="10"/>
        <v>#DIV/0!</v>
      </c>
      <c r="H71" s="13"/>
      <c r="I71" s="13"/>
      <c r="J71" s="13"/>
      <c r="K71" s="53"/>
    </row>
    <row r="72" spans="1:11" ht="196.5" customHeight="1" x14ac:dyDescent="0.3">
      <c r="A72" s="54" t="s">
        <v>40</v>
      </c>
      <c r="B72" s="71" t="s">
        <v>50</v>
      </c>
      <c r="C72" s="12" t="s">
        <v>13</v>
      </c>
      <c r="D72" s="12">
        <v>1192.2</v>
      </c>
      <c r="E72" s="13">
        <v>1591.5</v>
      </c>
      <c r="F72" s="42">
        <f t="shared" si="9"/>
        <v>399.29999999999995</v>
      </c>
      <c r="G72" s="42">
        <f t="shared" si="10"/>
        <v>133.49270256668345</v>
      </c>
      <c r="H72" s="13">
        <v>360</v>
      </c>
      <c r="I72" s="13">
        <v>360</v>
      </c>
      <c r="J72" s="13">
        <v>360</v>
      </c>
      <c r="K72" s="69">
        <v>376.2</v>
      </c>
    </row>
    <row r="73" spans="1:11" ht="90" hidden="1" customHeight="1" x14ac:dyDescent="0.3">
      <c r="A73" s="54"/>
      <c r="B73" s="72"/>
      <c r="C73" s="12"/>
      <c r="D73" s="12"/>
      <c r="E73" s="13"/>
      <c r="F73" s="42">
        <f t="shared" si="9"/>
        <v>0</v>
      </c>
      <c r="G73" s="42" t="e">
        <f t="shared" si="10"/>
        <v>#DIV/0!</v>
      </c>
      <c r="H73" s="13"/>
      <c r="I73" s="13"/>
      <c r="J73" s="13"/>
      <c r="K73" s="69"/>
    </row>
    <row r="74" spans="1:11" ht="98.25" customHeight="1" x14ac:dyDescent="0.3">
      <c r="A74" s="54">
        <v>3</v>
      </c>
      <c r="B74" s="36" t="s">
        <v>28</v>
      </c>
      <c r="C74" s="12"/>
      <c r="D74" s="12">
        <f>D78+D79</f>
        <v>8185.3</v>
      </c>
      <c r="E74" s="10">
        <f>E78+E79</f>
        <v>6020</v>
      </c>
      <c r="F74" s="42">
        <f t="shared" si="9"/>
        <v>-2165.3000000000002</v>
      </c>
      <c r="G74" s="42">
        <f t="shared" si="10"/>
        <v>73.546479664764888</v>
      </c>
      <c r="H74" s="10">
        <f>H78+H79</f>
        <v>2100</v>
      </c>
      <c r="I74" s="10">
        <f t="shared" ref="I74:K74" si="13">I78+I79</f>
        <v>2600</v>
      </c>
      <c r="J74" s="10">
        <f t="shared" si="13"/>
        <v>2000</v>
      </c>
      <c r="K74" s="10">
        <f t="shared" si="13"/>
        <v>3450</v>
      </c>
    </row>
    <row r="75" spans="1:11" ht="58.7" hidden="1" customHeight="1" x14ac:dyDescent="0.3">
      <c r="A75" s="54"/>
      <c r="B75" s="36"/>
      <c r="C75" s="73"/>
      <c r="D75" s="73"/>
      <c r="E75" s="13"/>
      <c r="F75" s="42">
        <f t="shared" si="9"/>
        <v>0</v>
      </c>
      <c r="G75" s="42" t="e">
        <f t="shared" si="10"/>
        <v>#DIV/0!</v>
      </c>
      <c r="H75" s="13"/>
      <c r="I75" s="10"/>
      <c r="J75" s="10"/>
      <c r="K75" s="53"/>
    </row>
    <row r="76" spans="1:11" ht="49.7" hidden="1" customHeight="1" x14ac:dyDescent="0.3">
      <c r="A76" s="54"/>
      <c r="B76" s="36"/>
      <c r="C76" s="84"/>
      <c r="D76" s="84"/>
      <c r="E76" s="13"/>
      <c r="F76" s="42">
        <f t="shared" si="9"/>
        <v>0</v>
      </c>
      <c r="G76" s="42" t="e">
        <f t="shared" si="10"/>
        <v>#DIV/0!</v>
      </c>
      <c r="H76" s="13"/>
      <c r="I76" s="10"/>
      <c r="J76" s="10"/>
      <c r="K76" s="53"/>
    </row>
    <row r="77" spans="1:11" ht="1.5" hidden="1" customHeight="1" x14ac:dyDescent="0.3">
      <c r="A77" s="54"/>
      <c r="B77" s="36"/>
      <c r="C77" s="84"/>
      <c r="D77" s="84"/>
      <c r="E77" s="13"/>
      <c r="F77" s="42">
        <f t="shared" si="9"/>
        <v>0</v>
      </c>
      <c r="G77" s="42" t="e">
        <f t="shared" si="10"/>
        <v>#DIV/0!</v>
      </c>
      <c r="H77" s="13"/>
      <c r="I77" s="10"/>
      <c r="J77" s="10"/>
      <c r="K77" s="53"/>
    </row>
    <row r="78" spans="1:11" ht="54.75" customHeight="1" x14ac:dyDescent="0.3">
      <c r="A78" s="54"/>
      <c r="B78" s="36"/>
      <c r="C78" s="84" t="s">
        <v>46</v>
      </c>
      <c r="D78" s="84">
        <v>551.79999999999995</v>
      </c>
      <c r="E78" s="13">
        <v>620</v>
      </c>
      <c r="F78" s="42">
        <f t="shared" si="9"/>
        <v>68.200000000000045</v>
      </c>
      <c r="G78" s="42">
        <f t="shared" si="10"/>
        <v>112.35955056179776</v>
      </c>
      <c r="H78" s="13">
        <v>100</v>
      </c>
      <c r="I78" s="14">
        <v>100</v>
      </c>
      <c r="J78" s="14">
        <v>0</v>
      </c>
      <c r="K78" s="65">
        <v>350</v>
      </c>
    </row>
    <row r="79" spans="1:11" ht="66.75" customHeight="1" x14ac:dyDescent="0.3">
      <c r="A79" s="54"/>
      <c r="B79" s="36"/>
      <c r="C79" s="84" t="s">
        <v>13</v>
      </c>
      <c r="D79" s="84">
        <v>7633.5</v>
      </c>
      <c r="E79" s="13">
        <v>5400</v>
      </c>
      <c r="F79" s="42">
        <f t="shared" si="9"/>
        <v>-2233.5</v>
      </c>
      <c r="G79" s="42">
        <f t="shared" si="10"/>
        <v>70.74081351935547</v>
      </c>
      <c r="H79" s="13">
        <v>2000</v>
      </c>
      <c r="I79" s="14">
        <v>2500</v>
      </c>
      <c r="J79" s="14">
        <v>2000</v>
      </c>
      <c r="K79" s="65">
        <v>3100</v>
      </c>
    </row>
    <row r="80" spans="1:11" ht="64.5" hidden="1" customHeight="1" x14ac:dyDescent="0.3">
      <c r="A80" s="54">
        <v>4</v>
      </c>
      <c r="B80" s="36" t="s">
        <v>29</v>
      </c>
      <c r="C80" s="34"/>
      <c r="D80" s="34"/>
      <c r="E80" s="10"/>
      <c r="F80" s="42">
        <f t="shared" si="9"/>
        <v>0</v>
      </c>
      <c r="G80" s="42" t="e">
        <f t="shared" si="10"/>
        <v>#DIV/0!</v>
      </c>
      <c r="H80" s="10"/>
      <c r="I80" s="10"/>
      <c r="J80" s="10"/>
      <c r="K80" s="64"/>
    </row>
    <row r="81" spans="1:11" ht="39.75" hidden="1" customHeight="1" x14ac:dyDescent="0.3">
      <c r="A81" s="54"/>
      <c r="B81" s="36"/>
      <c r="C81" s="74"/>
      <c r="D81" s="74"/>
      <c r="E81" s="13"/>
      <c r="F81" s="42">
        <f t="shared" si="9"/>
        <v>0</v>
      </c>
      <c r="G81" s="42" t="e">
        <f t="shared" si="10"/>
        <v>#DIV/0!</v>
      </c>
      <c r="H81" s="75"/>
      <c r="I81" s="75"/>
      <c r="J81" s="75"/>
      <c r="K81" s="53"/>
    </row>
    <row r="82" spans="1:11" ht="41.25" hidden="1" customHeight="1" x14ac:dyDescent="0.3">
      <c r="A82" s="54"/>
      <c r="B82" s="36"/>
      <c r="C82" s="76"/>
      <c r="D82" s="76"/>
      <c r="E82" s="13"/>
      <c r="F82" s="42">
        <f t="shared" si="9"/>
        <v>0</v>
      </c>
      <c r="G82" s="42" t="e">
        <f t="shared" si="10"/>
        <v>#DIV/0!</v>
      </c>
      <c r="H82" s="14"/>
      <c r="I82" s="14"/>
      <c r="J82" s="14"/>
      <c r="K82" s="53"/>
    </row>
    <row r="83" spans="1:11" ht="61.5" hidden="1" customHeight="1" x14ac:dyDescent="0.3">
      <c r="A83" s="54"/>
      <c r="B83" s="36"/>
      <c r="C83" s="84"/>
      <c r="D83" s="84"/>
      <c r="E83" s="13"/>
      <c r="F83" s="42">
        <f t="shared" si="9"/>
        <v>0</v>
      </c>
      <c r="G83" s="42" t="e">
        <f t="shared" si="10"/>
        <v>#DIV/0!</v>
      </c>
      <c r="H83" s="13"/>
      <c r="I83" s="14"/>
      <c r="J83" s="14"/>
      <c r="K83" s="53"/>
    </row>
    <row r="84" spans="1:11" ht="55.5" hidden="1" customHeight="1" x14ac:dyDescent="0.3">
      <c r="A84" s="54"/>
      <c r="B84" s="36"/>
      <c r="C84" s="12" t="s">
        <v>15</v>
      </c>
      <c r="D84" s="12"/>
      <c r="E84" s="13"/>
      <c r="F84" s="42">
        <f t="shared" si="9"/>
        <v>0</v>
      </c>
      <c r="G84" s="42" t="e">
        <f t="shared" si="10"/>
        <v>#DIV/0!</v>
      </c>
      <c r="H84" s="13"/>
      <c r="I84" s="14"/>
      <c r="J84" s="14"/>
      <c r="K84" s="53"/>
    </row>
    <row r="85" spans="1:11" ht="60.75" hidden="1" customHeight="1" x14ac:dyDescent="0.3">
      <c r="A85" s="54"/>
      <c r="B85" s="36"/>
      <c r="C85" s="12"/>
      <c r="D85" s="12"/>
      <c r="E85" s="13"/>
      <c r="F85" s="42">
        <f t="shared" si="9"/>
        <v>0</v>
      </c>
      <c r="G85" s="42" t="e">
        <f t="shared" si="10"/>
        <v>#DIV/0!</v>
      </c>
      <c r="H85" s="13"/>
      <c r="I85" s="14"/>
      <c r="J85" s="14"/>
      <c r="K85" s="53"/>
    </row>
    <row r="86" spans="1:11" ht="61.5" hidden="1" customHeight="1" x14ac:dyDescent="0.3">
      <c r="A86" s="54"/>
      <c r="B86" s="36"/>
      <c r="C86" s="73"/>
      <c r="D86" s="73"/>
      <c r="E86" s="13"/>
      <c r="F86" s="42">
        <f t="shared" si="9"/>
        <v>0</v>
      </c>
      <c r="G86" s="42" t="e">
        <f t="shared" si="10"/>
        <v>#DIV/0!</v>
      </c>
      <c r="H86" s="13"/>
      <c r="I86" s="14"/>
      <c r="J86" s="14"/>
      <c r="K86" s="53"/>
    </row>
    <row r="87" spans="1:11" ht="3" hidden="1" customHeight="1" x14ac:dyDescent="0.3">
      <c r="A87" s="54"/>
      <c r="B87" s="36"/>
      <c r="C87" s="12" t="s">
        <v>23</v>
      </c>
      <c r="D87" s="12"/>
      <c r="E87" s="13"/>
      <c r="F87" s="42">
        <f t="shared" si="9"/>
        <v>0</v>
      </c>
      <c r="G87" s="42" t="e">
        <f t="shared" si="10"/>
        <v>#DIV/0!</v>
      </c>
      <c r="H87" s="13"/>
      <c r="I87" s="14"/>
      <c r="J87" s="14"/>
      <c r="K87" s="53"/>
    </row>
    <row r="88" spans="1:11" ht="42" customHeight="1" x14ac:dyDescent="0.3">
      <c r="A88" s="54">
        <v>4</v>
      </c>
      <c r="B88" s="17" t="s">
        <v>22</v>
      </c>
      <c r="C88" s="86"/>
      <c r="D88" s="105">
        <f>D89+D90+D91</f>
        <v>1618.87</v>
      </c>
      <c r="E88" s="10">
        <f>E89+E90+E91</f>
        <v>1020</v>
      </c>
      <c r="F88" s="42">
        <f t="shared" si="9"/>
        <v>-598.86999999999989</v>
      </c>
      <c r="G88" s="42">
        <f t="shared" si="10"/>
        <v>63.006912228900411</v>
      </c>
      <c r="H88" s="10">
        <f>H89+H90+H91</f>
        <v>200</v>
      </c>
      <c r="I88" s="10">
        <f t="shared" ref="I88:K88" si="14">I89+I90+I91</f>
        <v>249</v>
      </c>
      <c r="J88" s="10">
        <f t="shared" si="14"/>
        <v>100</v>
      </c>
      <c r="K88" s="10">
        <f t="shared" si="14"/>
        <v>404</v>
      </c>
    </row>
    <row r="89" spans="1:11" ht="42" customHeight="1" x14ac:dyDescent="0.3">
      <c r="A89" s="54"/>
      <c r="B89" s="85"/>
      <c r="C89" s="12" t="s">
        <v>15</v>
      </c>
      <c r="D89" s="12">
        <v>590</v>
      </c>
      <c r="E89" s="13">
        <v>500</v>
      </c>
      <c r="F89" s="42">
        <f t="shared" si="9"/>
        <v>-90</v>
      </c>
      <c r="G89" s="42">
        <f t="shared" si="10"/>
        <v>84.745762711864401</v>
      </c>
      <c r="H89" s="13">
        <v>100</v>
      </c>
      <c r="I89" s="14">
        <v>100</v>
      </c>
      <c r="J89" s="14">
        <v>0</v>
      </c>
      <c r="K89" s="65">
        <v>280</v>
      </c>
    </row>
    <row r="90" spans="1:11" ht="58.5" customHeight="1" x14ac:dyDescent="0.3">
      <c r="A90" s="54"/>
      <c r="B90" s="36"/>
      <c r="C90" s="12" t="s">
        <v>23</v>
      </c>
      <c r="D90" s="12">
        <v>1006.37</v>
      </c>
      <c r="E90" s="13">
        <v>500</v>
      </c>
      <c r="F90" s="42">
        <f t="shared" si="9"/>
        <v>-506.37</v>
      </c>
      <c r="G90" s="42">
        <f t="shared" si="10"/>
        <v>49.683516003060504</v>
      </c>
      <c r="H90" s="14">
        <v>100</v>
      </c>
      <c r="I90" s="14">
        <v>149</v>
      </c>
      <c r="J90" s="14">
        <v>100</v>
      </c>
      <c r="K90" s="65">
        <v>104</v>
      </c>
    </row>
    <row r="91" spans="1:11" ht="38.25" customHeight="1" x14ac:dyDescent="0.3">
      <c r="A91" s="54"/>
      <c r="B91" s="36"/>
      <c r="C91" s="12" t="s">
        <v>16</v>
      </c>
      <c r="D91" s="12">
        <v>22.5</v>
      </c>
      <c r="E91" s="13">
        <v>20</v>
      </c>
      <c r="F91" s="42">
        <f t="shared" si="9"/>
        <v>-2.5</v>
      </c>
      <c r="G91" s="42">
        <f t="shared" si="10"/>
        <v>88.888888888888886</v>
      </c>
      <c r="H91" s="13">
        <v>0</v>
      </c>
      <c r="I91" s="14">
        <v>0</v>
      </c>
      <c r="J91" s="14">
        <v>0</v>
      </c>
      <c r="K91" s="65">
        <v>20</v>
      </c>
    </row>
    <row r="92" spans="1:11" ht="47.25" customHeight="1" thickBot="1" x14ac:dyDescent="0.35">
      <c r="A92" s="77"/>
      <c r="B92" s="78" t="s">
        <v>31</v>
      </c>
      <c r="C92" s="79"/>
      <c r="D92" s="104">
        <f>D49+D58+D74+D88</f>
        <v>83423.67</v>
      </c>
      <c r="E92" s="104">
        <f>E49+E58+E74+E88</f>
        <v>49882.1</v>
      </c>
      <c r="F92" s="42">
        <f t="shared" si="9"/>
        <v>-33541.57</v>
      </c>
      <c r="G92" s="42">
        <f t="shared" si="10"/>
        <v>59.793701236112007</v>
      </c>
      <c r="H92" s="80">
        <f>H49+H58+H74+H88</f>
        <v>3052.6</v>
      </c>
      <c r="I92" s="80">
        <f t="shared" ref="I92:K92" si="15">I49+I58+I74+I88</f>
        <v>3470.7</v>
      </c>
      <c r="J92" s="80">
        <f t="shared" si="15"/>
        <v>4590.8999999999996</v>
      </c>
      <c r="K92" s="80">
        <f t="shared" si="15"/>
        <v>9969.7000000000007</v>
      </c>
    </row>
    <row r="93" spans="1:11" ht="47.25" hidden="1" customHeight="1" x14ac:dyDescent="0.3">
      <c r="A93" s="19"/>
      <c r="B93" s="112"/>
      <c r="C93" s="112"/>
      <c r="D93" s="112"/>
      <c r="E93" s="112"/>
      <c r="F93" s="112"/>
      <c r="G93" s="112"/>
      <c r="H93" s="112"/>
      <c r="I93" s="112"/>
      <c r="J93" s="112"/>
    </row>
    <row r="94" spans="1:11" ht="112.7" hidden="1" customHeight="1" x14ac:dyDescent="0.3">
      <c r="A94" s="20"/>
      <c r="B94" s="21"/>
      <c r="C94" s="22"/>
      <c r="D94" s="22"/>
      <c r="E94" s="44"/>
      <c r="F94" s="44"/>
      <c r="G94" s="44"/>
      <c r="H94" s="23"/>
      <c r="I94" s="23"/>
      <c r="J94" s="23"/>
    </row>
    <row r="95" spans="1:11" ht="115.5" hidden="1" customHeight="1" x14ac:dyDescent="0.3">
      <c r="A95" s="20"/>
      <c r="B95" s="21"/>
      <c r="C95" s="22"/>
      <c r="D95" s="22"/>
      <c r="E95" s="44"/>
      <c r="F95" s="44"/>
      <c r="G95" s="44"/>
      <c r="H95" s="23"/>
      <c r="I95" s="23"/>
      <c r="J95" s="23"/>
    </row>
    <row r="96" spans="1:11" ht="113.25" hidden="1" customHeight="1" x14ac:dyDescent="0.3">
      <c r="A96" s="20"/>
      <c r="B96" s="21"/>
      <c r="C96" s="24"/>
      <c r="D96" s="24"/>
      <c r="E96" s="45"/>
      <c r="F96" s="45"/>
      <c r="G96" s="45"/>
      <c r="H96" s="87"/>
      <c r="I96" s="87"/>
      <c r="J96" s="87"/>
    </row>
    <row r="97" spans="1:10" ht="115.5" hidden="1" customHeight="1" x14ac:dyDescent="0.3">
      <c r="A97" s="20"/>
      <c r="B97" s="21"/>
      <c r="C97" s="24"/>
      <c r="D97" s="24"/>
      <c r="E97" s="45"/>
      <c r="F97" s="45"/>
      <c r="G97" s="45"/>
      <c r="H97" s="87"/>
      <c r="I97" s="87"/>
      <c r="J97" s="87"/>
    </row>
    <row r="98" spans="1:10" ht="115.5" hidden="1" customHeight="1" x14ac:dyDescent="0.3">
      <c r="A98" s="20"/>
      <c r="B98" s="21"/>
      <c r="C98" s="24"/>
      <c r="D98" s="24"/>
      <c r="E98" s="45"/>
      <c r="F98" s="45"/>
      <c r="G98" s="45"/>
      <c r="H98" s="87"/>
      <c r="I98" s="87"/>
      <c r="J98" s="87"/>
    </row>
    <row r="99" spans="1:10" ht="250.5" hidden="1" customHeight="1" x14ac:dyDescent="0.3">
      <c r="A99" s="20"/>
      <c r="B99" s="21"/>
      <c r="C99" s="24"/>
      <c r="D99" s="24"/>
      <c r="E99" s="45"/>
      <c r="F99" s="45"/>
      <c r="G99" s="45"/>
      <c r="H99" s="87"/>
      <c r="I99" s="87"/>
      <c r="J99" s="87"/>
    </row>
    <row r="100" spans="1:10" ht="73.5" hidden="1" customHeight="1" x14ac:dyDescent="0.3">
      <c r="A100" s="20"/>
      <c r="B100" s="21"/>
      <c r="C100" s="24"/>
      <c r="D100" s="24"/>
      <c r="E100" s="45"/>
      <c r="F100" s="45"/>
      <c r="G100" s="45"/>
      <c r="H100" s="87"/>
      <c r="I100" s="87"/>
      <c r="J100" s="87"/>
    </row>
    <row r="101" spans="1:10" ht="154.5" hidden="1" customHeight="1" x14ac:dyDescent="0.3">
      <c r="A101" s="20"/>
      <c r="B101" s="21"/>
      <c r="C101" s="24"/>
      <c r="D101" s="24"/>
      <c r="E101" s="45"/>
      <c r="F101" s="45"/>
      <c r="G101" s="45"/>
      <c r="H101" s="87"/>
      <c r="I101" s="87"/>
      <c r="J101" s="87"/>
    </row>
    <row r="102" spans="1:10" ht="134.44999999999999" hidden="1" customHeight="1" x14ac:dyDescent="0.3">
      <c r="A102" s="20"/>
      <c r="B102" s="21"/>
      <c r="C102" s="24"/>
      <c r="D102" s="24"/>
      <c r="E102" s="45"/>
      <c r="F102" s="45"/>
      <c r="G102" s="45"/>
      <c r="H102" s="87"/>
      <c r="I102" s="87"/>
      <c r="J102" s="87"/>
    </row>
    <row r="103" spans="1:10" ht="97.5" hidden="1" customHeight="1" x14ac:dyDescent="0.3">
      <c r="A103" s="20"/>
      <c r="B103" s="21"/>
      <c r="C103" s="24"/>
      <c r="D103" s="24"/>
      <c r="E103" s="46"/>
      <c r="F103" s="46"/>
      <c r="G103" s="46"/>
      <c r="H103" s="19"/>
      <c r="I103" s="19"/>
      <c r="J103" s="19"/>
    </row>
    <row r="104" spans="1:10" ht="129" hidden="1" customHeight="1" x14ac:dyDescent="0.3">
      <c r="A104" s="9"/>
      <c r="B104" s="26"/>
      <c r="C104" s="27"/>
      <c r="D104" s="27"/>
      <c r="E104" s="47"/>
      <c r="F104" s="47"/>
      <c r="G104" s="47"/>
      <c r="H104" s="28"/>
      <c r="I104" s="28"/>
      <c r="J104" s="28"/>
    </row>
    <row r="105" spans="1:10" ht="141" hidden="1" customHeight="1" x14ac:dyDescent="0.3">
      <c r="A105" s="4"/>
      <c r="B105" s="26"/>
      <c r="C105" s="29"/>
      <c r="D105" s="29"/>
      <c r="E105" s="48"/>
      <c r="F105" s="48"/>
      <c r="G105" s="48"/>
      <c r="H105" s="86"/>
      <c r="I105" s="86"/>
      <c r="J105" s="86"/>
    </row>
    <row r="106" spans="1:10" ht="29.25" customHeight="1" x14ac:dyDescent="0.3">
      <c r="A106" s="30"/>
      <c r="B106" s="30"/>
      <c r="C106" s="1"/>
      <c r="D106" s="1"/>
      <c r="E106" s="49"/>
      <c r="F106" s="49"/>
      <c r="G106" s="49"/>
      <c r="H106" s="31"/>
      <c r="I106" s="32"/>
      <c r="J106" s="32"/>
    </row>
    <row r="107" spans="1:10" ht="22.5" customHeight="1" x14ac:dyDescent="0.3">
      <c r="A107" s="30"/>
      <c r="B107" s="116" t="s">
        <v>48</v>
      </c>
      <c r="C107" s="116"/>
      <c r="D107" s="116"/>
      <c r="E107" s="116"/>
      <c r="F107" s="116"/>
      <c r="G107" s="116"/>
      <c r="H107" s="116"/>
      <c r="I107" s="116"/>
      <c r="J107" s="116"/>
    </row>
    <row r="108" spans="1:10" ht="36" customHeight="1" x14ac:dyDescent="0.3">
      <c r="B108" s="113" t="s">
        <v>47</v>
      </c>
      <c r="C108" s="114"/>
      <c r="D108" s="114"/>
      <c r="E108" s="114"/>
      <c r="F108" s="114"/>
      <c r="G108" s="114"/>
      <c r="H108" s="114"/>
      <c r="I108" s="114"/>
      <c r="J108" s="114"/>
    </row>
    <row r="109" spans="1:10" x14ac:dyDescent="0.3">
      <c r="B109" s="83" t="s">
        <v>32</v>
      </c>
    </row>
    <row r="112" spans="1:10" x14ac:dyDescent="0.3">
      <c r="H112" s="33"/>
    </row>
  </sheetData>
  <mergeCells count="17">
    <mergeCell ref="B26:J26"/>
    <mergeCell ref="B48:J48"/>
    <mergeCell ref="B93:J93"/>
    <mergeCell ref="B107:J107"/>
    <mergeCell ref="B108:J108"/>
    <mergeCell ref="B11:J11"/>
    <mergeCell ref="I2:J2"/>
    <mergeCell ref="I3:J3"/>
    <mergeCell ref="A5:J5"/>
    <mergeCell ref="A7:A9"/>
    <mergeCell ref="B7:B9"/>
    <mergeCell ref="C7:C9"/>
    <mergeCell ref="E7:E9"/>
    <mergeCell ref="H7:K8"/>
    <mergeCell ref="D7:D9"/>
    <mergeCell ref="F7:F9"/>
    <mergeCell ref="G7:G9"/>
  </mergeCells>
  <pageMargins left="0.59" right="0.18" top="0.42" bottom="0.17" header="0.22" footer="0.2800000000000000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план 2024</vt:lpstr>
      <vt:lpstr>2024-2023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Отрощенко Сергій Володимирович</cp:lastModifiedBy>
  <cp:lastPrinted>2024-02-20T09:49:37Z</cp:lastPrinted>
  <dcterms:created xsi:type="dcterms:W3CDTF">2018-04-05T08:30:37Z</dcterms:created>
  <dcterms:modified xsi:type="dcterms:W3CDTF">2024-02-26T13:39:55Z</dcterms:modified>
</cp:coreProperties>
</file>